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'!$A$1:$F$36</definedName>
  </definedNames>
  <calcPr calcId="125725"/>
</workbook>
</file>

<file path=xl/calcChain.xml><?xml version="1.0" encoding="utf-8"?>
<calcChain xmlns="http://schemas.openxmlformats.org/spreadsheetml/2006/main">
  <c r="E32" i="2"/>
  <c r="E17"/>
  <c r="E25" i="1"/>
  <c r="E24"/>
  <c r="E9" i="2"/>
  <c r="E33"/>
  <c r="E12"/>
  <c r="D15"/>
  <c r="E40" i="1"/>
  <c r="E14" s="1"/>
  <c r="E12"/>
  <c r="E35" i="2" l="1"/>
  <c r="E15" i="1"/>
  <c r="E7" l="1"/>
</calcChain>
</file>

<file path=xl/sharedStrings.xml><?xml version="1.0" encoding="utf-8"?>
<sst xmlns="http://schemas.openxmlformats.org/spreadsheetml/2006/main" count="76" uniqueCount="73">
  <si>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</si>
  <si>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</si>
  <si>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</si>
  <si>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</si>
  <si>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</si>
  <si>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</si>
  <si>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</si>
  <si>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</si>
  <si>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</si>
  <si>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</si>
  <si>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</si>
  <si>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</si>
  <si>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</si>
  <si>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</si>
  <si>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</si>
  <si>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</si>
  <si>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</si>
  <si>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</si>
  <si>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</si>
  <si>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</si>
  <si>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</si>
  <si>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</si>
  <si>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</si>
  <si>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</si>
  <si>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</si>
  <si>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</si>
  <si>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</si>
  <si>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</si>
  <si>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</si>
  <si>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</si>
  <si>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</si>
  <si>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</si>
  <si>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</si>
  <si>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</si>
  <si>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</si>
  <si>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</si>
  <si>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</si>
  <si>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</si>
  <si>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</si>
  <si>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03.08.2019.</t>
  </si>
  <si>
    <t>11.09.2019.</t>
  </si>
  <si>
    <t>КПП07Т</t>
  </si>
  <si>
    <t>ОТПРЕМНИНА</t>
  </si>
  <si>
    <t>КПП07Ц</t>
  </si>
  <si>
    <t>ЕНЕРГЕНТИ</t>
  </si>
  <si>
    <t>СТР Михајловић Параћин</t>
  </si>
  <si>
    <t>ЕПС  Београд</t>
  </si>
  <si>
    <t>КПП07Д</t>
  </si>
  <si>
    <t>ИСХРАНА</t>
  </si>
  <si>
    <t>ДОН дон Параћин</t>
  </si>
  <si>
    <t>КПП 06Е</t>
  </si>
  <si>
    <t>МАТЕРИЈАЛНИ И ОСТАЛИ ТРОШКОВИ</t>
  </si>
  <si>
    <t>Србокока промет Јагодина</t>
  </si>
  <si>
    <t>Паланка промет Јагодина</t>
  </si>
  <si>
    <t>Слово Београд</t>
  </si>
  <si>
    <t>СТР Брка Параћин</t>
  </si>
  <si>
    <t>Завод за јавно здравље Ћуприја</t>
  </si>
  <si>
    <t>Паркомп Параћин</t>
  </si>
  <si>
    <t>Медитеран плус Београд</t>
  </si>
  <si>
    <t>Арена мединг Београд</t>
  </si>
  <si>
    <t>Беолек Београд</t>
  </si>
  <si>
    <t>Мото сервис Јагодина</t>
  </si>
  <si>
    <t>КПП 958</t>
  </si>
  <si>
    <t>ЛЕК ВАН ЛИСТЕ ЛЕКОВА</t>
  </si>
  <si>
    <t>УКУПНО</t>
  </si>
  <si>
    <t>Месер техногас Ниш</t>
  </si>
  <si>
    <t>накнада трош.плат.промета</t>
  </si>
  <si>
    <t>АКС експрес Јагодина</t>
  </si>
  <si>
    <t>3М Сервис Ниш</t>
  </si>
  <si>
    <t>Ауто центар Пунто Ћуприја</t>
  </si>
  <si>
    <t>Трио Београд</t>
  </si>
  <si>
    <t>Електо медицина Ниш</t>
  </si>
  <si>
    <t>Сервис Еурокол Параћин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</si>
</sst>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0" fontId="0" fillId="0" borderId="1" xfId="0" applyFont="1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0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Fill="1" applyBorder="1"/>
    <xf numFmtId="4" fontId="1" fillId="0" borderId="1" xfId="0" applyNumberFormat="1" applyFont="1" applyBorder="1"/>
    <xf numFmtId="4" fontId="5" fillId="0" borderId="1" xfId="0" applyNumberFormat="1" applyFont="1" applyBorder="1"/>
    <xf numFmtId="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4" workbookViewId="0">
      <selection activeCell="K15" sqref="K15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>
      <c r="A1" s="5" t="s">
        <v>0</v>
      </c>
      <c r="B1" s="5"/>
      <c r="C1" s="5"/>
      <c r="D1"/>
    </row>
    <row r="2" spans="1:7">
      <c r="A2"/>
      <c r="B2"/>
      <c r="C2"/>
      <c r="D2"/>
    </row>
    <row r="3" spans="1:7" ht="18.75">
      <c r="C3" s="6" t="s">
        <v>1</v>
      </c>
    </row>
    <row r="7" spans="1:7" ht="18.75">
      <c r="A7" s="46" t="s">
        <v>3</v>
      </c>
      <c r="B7" s="47"/>
      <c r="C7" s="48"/>
      <c r="D7" s="17" t="s">
        <v>40</v>
      </c>
      <c r="E7" s="13">
        <f>+E15</f>
        <v>1258401.6599999997</v>
      </c>
    </row>
    <row r="8" spans="1:7">
      <c r="A8" s="7">
        <v>1</v>
      </c>
      <c r="B8" s="8" t="s">
        <v>2</v>
      </c>
      <c r="C8" s="8"/>
      <c r="D8" s="17">
        <v>43718</v>
      </c>
      <c r="E8" s="10">
        <v>2842578.01</v>
      </c>
    </row>
    <row r="9" spans="1:7">
      <c r="A9" s="1">
        <v>2</v>
      </c>
      <c r="B9" s="40" t="s">
        <v>4</v>
      </c>
      <c r="C9" s="41"/>
      <c r="D9" s="42"/>
      <c r="E9" s="11"/>
      <c r="F9"/>
      <c r="G9"/>
    </row>
    <row r="10" spans="1:7">
      <c r="A10" s="1">
        <v>3</v>
      </c>
      <c r="B10" s="40" t="s">
        <v>28</v>
      </c>
      <c r="C10" s="41"/>
      <c r="D10" s="42"/>
      <c r="E10" s="11"/>
      <c r="F10"/>
      <c r="G10"/>
    </row>
    <row r="11" spans="1:7">
      <c r="A11" s="1">
        <v>4</v>
      </c>
      <c r="B11" s="40" t="s">
        <v>5</v>
      </c>
      <c r="C11" s="41"/>
      <c r="D11" s="42"/>
      <c r="E11" s="11">
        <v>4700</v>
      </c>
      <c r="F11"/>
      <c r="G11"/>
    </row>
    <row r="12" spans="1:7">
      <c r="A12" s="1">
        <v>5</v>
      </c>
      <c r="B12" s="40" t="s">
        <v>6</v>
      </c>
      <c r="C12" s="41"/>
      <c r="D12" s="42"/>
      <c r="E12" s="11">
        <f>291600+512136</f>
        <v>803736</v>
      </c>
      <c r="F12"/>
      <c r="G12"/>
    </row>
    <row r="13" spans="1:7">
      <c r="A13" s="1">
        <v>6</v>
      </c>
      <c r="B13" s="43" t="s">
        <v>7</v>
      </c>
      <c r="C13" s="44"/>
      <c r="D13" s="45"/>
      <c r="E13" s="10"/>
    </row>
    <row r="14" spans="1:7">
      <c r="A14" s="4">
        <v>7</v>
      </c>
      <c r="B14" s="43" t="s">
        <v>27</v>
      </c>
      <c r="C14" s="45"/>
      <c r="D14" s="12" t="s">
        <v>39</v>
      </c>
      <c r="E14" s="10">
        <f>+E40</f>
        <v>2392612.35</v>
      </c>
    </row>
    <row r="15" spans="1:7">
      <c r="A15" s="37" t="s">
        <v>8</v>
      </c>
      <c r="B15" s="38"/>
      <c r="C15" s="38"/>
      <c r="D15" s="39"/>
      <c r="E15" s="13">
        <f>+E8+E9+E10+E11+E12+E13-E14</f>
        <v>1258401.6599999997</v>
      </c>
      <c r="G15" s="9"/>
    </row>
    <row r="18" spans="1:7">
      <c r="A18" s="49" t="s">
        <v>9</v>
      </c>
      <c r="B18" s="50"/>
      <c r="C18" s="50"/>
      <c r="D18" s="50"/>
      <c r="E18" s="51"/>
    </row>
    <row r="19" spans="1:7">
      <c r="A19" s="3">
        <v>1</v>
      </c>
      <c r="B19" s="40" t="s">
        <v>10</v>
      </c>
      <c r="C19" s="41"/>
      <c r="D19" s="42"/>
      <c r="E19" s="11"/>
      <c r="F19"/>
      <c r="G19"/>
    </row>
    <row r="20" spans="1:7">
      <c r="A20" s="3">
        <v>2</v>
      </c>
      <c r="B20" s="40" t="s">
        <v>11</v>
      </c>
      <c r="C20" s="41"/>
      <c r="D20" s="42"/>
      <c r="E20" s="11"/>
      <c r="F20"/>
      <c r="G20"/>
    </row>
    <row r="21" spans="1:7">
      <c r="A21" s="3">
        <v>3</v>
      </c>
      <c r="B21" s="40" t="s">
        <v>12</v>
      </c>
      <c r="C21" s="41"/>
      <c r="D21" s="42"/>
      <c r="E21" s="11">
        <v>495515.12</v>
      </c>
      <c r="F21"/>
      <c r="G21"/>
    </row>
    <row r="22" spans="1:7">
      <c r="A22" s="3">
        <v>4</v>
      </c>
      <c r="B22" s="40" t="s">
        <v>13</v>
      </c>
      <c r="C22" s="41"/>
      <c r="D22" s="42"/>
      <c r="E22" s="11"/>
      <c r="F22"/>
      <c r="G22"/>
    </row>
    <row r="23" spans="1:7">
      <c r="A23" s="3">
        <v>5</v>
      </c>
      <c r="B23" s="40" t="s">
        <v>14</v>
      </c>
      <c r="C23" s="41"/>
      <c r="D23" s="42"/>
      <c r="E23" s="11">
        <v>634250</v>
      </c>
      <c r="F23"/>
      <c r="G23"/>
    </row>
    <row r="24" spans="1:7">
      <c r="A24" s="3">
        <v>6</v>
      </c>
      <c r="B24" s="40" t="s">
        <v>15</v>
      </c>
      <c r="C24" s="41"/>
      <c r="D24" s="42"/>
      <c r="E24" s="11">
        <f>291250-3076.92</f>
        <v>288173.08</v>
      </c>
      <c r="F24"/>
      <c r="G24" s="29"/>
    </row>
    <row r="25" spans="1:7">
      <c r="A25" s="3">
        <v>7</v>
      </c>
      <c r="B25" s="40" t="s">
        <v>16</v>
      </c>
      <c r="C25" s="41"/>
      <c r="D25" s="42"/>
      <c r="E25" s="11">
        <f>838379.95+24745.47+275.7</f>
        <v>863401.11999999988</v>
      </c>
      <c r="F25"/>
    </row>
    <row r="26" spans="1:7">
      <c r="A26" s="3">
        <v>8</v>
      </c>
      <c r="B26" s="40" t="s">
        <v>17</v>
      </c>
      <c r="C26" s="41"/>
      <c r="D26" s="42"/>
      <c r="E26" s="11"/>
      <c r="F26"/>
      <c r="G26"/>
    </row>
    <row r="27" spans="1:7">
      <c r="A27" s="3">
        <v>9</v>
      </c>
      <c r="B27" s="14" t="s">
        <v>18</v>
      </c>
      <c r="C27" s="15"/>
      <c r="D27" s="16"/>
      <c r="E27" s="11"/>
      <c r="F27"/>
      <c r="G27"/>
    </row>
    <row r="28" spans="1:7">
      <c r="A28" s="3">
        <v>10</v>
      </c>
      <c r="B28" s="14" t="s">
        <v>19</v>
      </c>
      <c r="C28" s="15"/>
      <c r="D28" s="15"/>
      <c r="E28" s="11"/>
      <c r="F28"/>
      <c r="G28"/>
    </row>
    <row r="29" spans="1:7">
      <c r="A29" s="3">
        <v>11</v>
      </c>
      <c r="B29" s="40" t="s">
        <v>20</v>
      </c>
      <c r="C29" s="41"/>
      <c r="D29" s="42"/>
      <c r="E29" s="11"/>
      <c r="F29"/>
      <c r="G29"/>
    </row>
    <row r="30" spans="1:7">
      <c r="A30" s="3">
        <v>12</v>
      </c>
      <c r="B30" s="40" t="s">
        <v>21</v>
      </c>
      <c r="C30" s="41"/>
      <c r="D30" s="42"/>
      <c r="E30" s="11">
        <v>111273.03</v>
      </c>
      <c r="F30"/>
      <c r="G30"/>
    </row>
    <row r="31" spans="1:7">
      <c r="A31" s="3">
        <v>13</v>
      </c>
      <c r="B31" s="40" t="s">
        <v>22</v>
      </c>
      <c r="C31" s="41"/>
      <c r="D31" s="42"/>
      <c r="E31" s="11"/>
      <c r="F31"/>
      <c r="G31"/>
    </row>
    <row r="32" spans="1:7">
      <c r="A32" s="3">
        <v>14</v>
      </c>
      <c r="B32" s="40" t="s">
        <v>23</v>
      </c>
      <c r="C32" s="41"/>
      <c r="D32" s="42"/>
      <c r="E32" s="11"/>
      <c r="F32"/>
      <c r="G32"/>
    </row>
    <row r="33" spans="1:7">
      <c r="A33" s="3">
        <v>15</v>
      </c>
      <c r="B33" s="40" t="s">
        <v>24</v>
      </c>
      <c r="C33" s="41"/>
      <c r="D33" s="42"/>
      <c r="E33" s="11"/>
      <c r="F33"/>
      <c r="G33"/>
    </row>
    <row r="34" spans="1:7">
      <c r="A34" s="3"/>
      <c r="B34" s="25" t="s">
        <v>37</v>
      </c>
      <c r="C34" s="26"/>
      <c r="D34" s="27"/>
      <c r="E34" s="11"/>
      <c r="F34" s="24"/>
      <c r="G34" s="24"/>
    </row>
    <row r="35" spans="1:7">
      <c r="A35" s="3"/>
      <c r="B35" s="25" t="s">
        <v>38</v>
      </c>
      <c r="C35" s="26"/>
      <c r="D35" s="27"/>
      <c r="E35" s="11"/>
      <c r="F35" s="24"/>
      <c r="G35" s="24"/>
    </row>
    <row r="36" spans="1:7">
      <c r="A36" s="3"/>
      <c r="B36" s="25" t="s">
        <v>35</v>
      </c>
      <c r="C36" s="26"/>
      <c r="D36" s="27"/>
      <c r="E36" s="11"/>
      <c r="F36" s="24"/>
      <c r="G36" s="24"/>
    </row>
    <row r="37" spans="1:7">
      <c r="A37" s="3"/>
      <c r="B37" s="25" t="s">
        <v>36</v>
      </c>
      <c r="C37" s="26"/>
      <c r="D37" s="27"/>
      <c r="E37" s="11"/>
      <c r="F37" s="24"/>
      <c r="G37" s="24"/>
    </row>
    <row r="38" spans="1:7">
      <c r="A38" s="3">
        <v>16</v>
      </c>
      <c r="B38" s="43" t="s">
        <v>25</v>
      </c>
      <c r="C38" s="44"/>
      <c r="D38" s="45"/>
      <c r="E38" s="11"/>
      <c r="F38"/>
      <c r="G38" s="29"/>
    </row>
    <row r="39" spans="1:7">
      <c r="A39" s="3">
        <v>17</v>
      </c>
      <c r="B39" s="34"/>
      <c r="C39" s="35"/>
      <c r="D39" s="36"/>
      <c r="E39" s="11"/>
      <c r="F39"/>
      <c r="G39"/>
    </row>
    <row r="40" spans="1:7">
      <c r="A40" s="37" t="s">
        <v>26</v>
      </c>
      <c r="B40" s="38"/>
      <c r="C40" s="38"/>
      <c r="D40" s="39"/>
      <c r="E40" s="13">
        <f>SUM(E19:E39)</f>
        <v>2392612.35</v>
      </c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opLeftCell="A5" zoomScaleNormal="100" workbookViewId="0">
      <selection activeCell="J30" sqref="J30"/>
    </sheetView>
  </sheetViews>
  <sheetFormatPr defaultRowHeight="1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7" width="9.85546875" bestFit="1" customWidth="1"/>
    <col min="8" max="8" width="12.85546875" customWidth="1"/>
    <col min="10" max="10" width="12.7109375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20" t="s">
        <v>33</v>
      </c>
      <c r="C4" s="20"/>
      <c r="D4" s="21"/>
      <c r="E4" s="30" t="s">
        <v>40</v>
      </c>
      <c r="F4" s="22"/>
    </row>
    <row r="5" spans="1:8" ht="15.75">
      <c r="B5" s="19"/>
      <c r="C5" s="20"/>
      <c r="D5" s="20"/>
      <c r="E5" s="21"/>
      <c r="F5" s="5"/>
      <c r="G5" s="5"/>
      <c r="H5" s="5"/>
    </row>
    <row r="7" spans="1:8" s="5" customFormat="1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5" customFormat="1">
      <c r="A8" s="18">
        <v>1</v>
      </c>
      <c r="B8" s="18" t="s">
        <v>41</v>
      </c>
      <c r="C8" s="33" t="s">
        <v>42</v>
      </c>
      <c r="D8" s="32"/>
      <c r="E8" s="56">
        <v>495515.12</v>
      </c>
    </row>
    <row r="9" spans="1:8" s="5" customFormat="1">
      <c r="A9" s="18">
        <v>2</v>
      </c>
      <c r="B9" s="18" t="s">
        <v>43</v>
      </c>
      <c r="C9" s="33" t="s">
        <v>44</v>
      </c>
      <c r="D9" s="32"/>
      <c r="E9" s="56">
        <f>+E10+E11</f>
        <v>634250</v>
      </c>
    </row>
    <row r="10" spans="1:8" s="5" customFormat="1">
      <c r="A10" s="18"/>
      <c r="B10" s="18"/>
      <c r="D10" s="53" t="s">
        <v>45</v>
      </c>
      <c r="E10" s="52">
        <v>260051.6</v>
      </c>
    </row>
    <row r="11" spans="1:8" s="5" customFormat="1">
      <c r="A11" s="18"/>
      <c r="B11" s="18"/>
      <c r="C11" s="33"/>
      <c r="D11" s="54" t="s">
        <v>46</v>
      </c>
      <c r="E11" s="52">
        <v>374198.4</v>
      </c>
    </row>
    <row r="12" spans="1:8" s="5" customFormat="1">
      <c r="A12" s="18">
        <v>3</v>
      </c>
      <c r="B12" s="18" t="s">
        <v>47</v>
      </c>
      <c r="C12" s="33" t="s">
        <v>48</v>
      </c>
      <c r="D12" s="54"/>
      <c r="E12" s="56">
        <f>+E13+E14+E15+E16</f>
        <v>288173.08</v>
      </c>
    </row>
    <row r="13" spans="1:8" s="5" customFormat="1">
      <c r="A13" s="18"/>
      <c r="B13" s="18"/>
      <c r="C13" s="33"/>
      <c r="D13" s="54" t="s">
        <v>52</v>
      </c>
      <c r="E13" s="52">
        <v>12307.68</v>
      </c>
    </row>
    <row r="14" spans="1:8" s="24" customFormat="1">
      <c r="A14" s="8"/>
      <c r="B14" s="23"/>
      <c r="C14" s="28"/>
      <c r="D14" s="54" t="s">
        <v>53</v>
      </c>
      <c r="E14" s="52">
        <v>64642.38</v>
      </c>
    </row>
    <row r="15" spans="1:8" s="24" customFormat="1">
      <c r="A15" s="8"/>
      <c r="B15" s="23"/>
      <c r="C15" s="28"/>
      <c r="D15" s="54" t="str">
        <f>+D10</f>
        <v>СТР Михајловић Параћин</v>
      </c>
      <c r="E15" s="57">
        <v>184636.46</v>
      </c>
      <c r="H15" s="29"/>
    </row>
    <row r="16" spans="1:8" s="24" customFormat="1">
      <c r="A16" s="8"/>
      <c r="B16" s="23"/>
      <c r="C16" s="28"/>
      <c r="D16" s="54" t="s">
        <v>49</v>
      </c>
      <c r="E16" s="52">
        <v>26586.560000000001</v>
      </c>
      <c r="H16" s="29"/>
    </row>
    <row r="17" spans="1:11" s="24" customFormat="1" ht="30">
      <c r="A17" s="8">
        <v>4</v>
      </c>
      <c r="B17" s="23" t="s">
        <v>50</v>
      </c>
      <c r="C17" s="28" t="s">
        <v>51</v>
      </c>
      <c r="D17" s="54"/>
      <c r="E17" s="31">
        <f>SUM(E18:F32)</f>
        <v>863401.12</v>
      </c>
      <c r="H17" s="58"/>
      <c r="I17" s="59"/>
      <c r="J17" s="59"/>
      <c r="K17" s="59"/>
    </row>
    <row r="18" spans="1:11" s="24" customFormat="1">
      <c r="A18" s="8"/>
      <c r="B18" s="23"/>
      <c r="C18" s="28"/>
      <c r="D18" s="54" t="s">
        <v>61</v>
      </c>
      <c r="E18" s="52">
        <v>7850</v>
      </c>
      <c r="H18" s="58"/>
      <c r="I18" s="59"/>
      <c r="J18" s="58"/>
      <c r="K18" s="59"/>
    </row>
    <row r="19" spans="1:11" s="24" customFormat="1">
      <c r="A19" s="8"/>
      <c r="B19" s="23"/>
      <c r="C19" s="28"/>
      <c r="D19" s="54" t="s">
        <v>67</v>
      </c>
      <c r="E19" s="57">
        <v>1056</v>
      </c>
      <c r="H19" s="58"/>
      <c r="I19" s="59"/>
      <c r="J19" s="58"/>
      <c r="K19" s="59"/>
    </row>
    <row r="20" spans="1:11" s="24" customFormat="1">
      <c r="A20" s="8"/>
      <c r="B20" s="23"/>
      <c r="C20" s="28"/>
      <c r="D20" s="54" t="s">
        <v>54</v>
      </c>
      <c r="E20" s="57">
        <v>5340</v>
      </c>
      <c r="H20" s="58"/>
      <c r="I20" s="59"/>
      <c r="J20" s="58"/>
      <c r="K20" s="59"/>
    </row>
    <row r="21" spans="1:11" s="24" customFormat="1">
      <c r="A21" s="8"/>
      <c r="B21" s="23"/>
      <c r="C21" s="28"/>
      <c r="D21" s="54" t="s">
        <v>55</v>
      </c>
      <c r="E21" s="57">
        <v>30000</v>
      </c>
      <c r="H21" s="58"/>
      <c r="I21" s="59"/>
      <c r="J21" s="58"/>
      <c r="K21" s="59"/>
    </row>
    <row r="22" spans="1:11" s="24" customFormat="1">
      <c r="A22" s="8"/>
      <c r="B22" s="8"/>
      <c r="C22" s="8"/>
      <c r="D22" s="54" t="s">
        <v>56</v>
      </c>
      <c r="E22" s="57">
        <v>17100</v>
      </c>
      <c r="G22" s="29"/>
      <c r="H22" s="58"/>
      <c r="I22" s="59"/>
      <c r="J22" s="58"/>
      <c r="K22" s="59"/>
    </row>
    <row r="23" spans="1:11">
      <c r="A23" s="8"/>
      <c r="B23" s="8"/>
      <c r="C23" s="8"/>
      <c r="D23" s="55" t="s">
        <v>57</v>
      </c>
      <c r="E23" s="57">
        <v>47560</v>
      </c>
      <c r="F23" s="22"/>
      <c r="G23" s="22"/>
      <c r="H23" s="59"/>
      <c r="I23" s="59"/>
      <c r="J23" s="58"/>
      <c r="K23" s="59"/>
    </row>
    <row r="24" spans="1:11">
      <c r="A24" s="8"/>
      <c r="B24" s="8"/>
      <c r="C24" s="8"/>
      <c r="D24" s="8" t="s">
        <v>58</v>
      </c>
      <c r="E24" s="11">
        <v>162312</v>
      </c>
      <c r="H24" s="59"/>
      <c r="I24" s="59"/>
      <c r="J24" s="58"/>
      <c r="K24" s="59"/>
    </row>
    <row r="25" spans="1:11">
      <c r="A25" s="8"/>
      <c r="B25" s="8"/>
      <c r="C25" s="8"/>
      <c r="D25" s="8" t="s">
        <v>59</v>
      </c>
      <c r="E25" s="11">
        <v>60816</v>
      </c>
      <c r="H25" s="29"/>
      <c r="I25" s="59"/>
      <c r="J25" s="58"/>
      <c r="K25" s="59"/>
    </row>
    <row r="26" spans="1:11">
      <c r="A26" s="8"/>
      <c r="B26" s="8"/>
      <c r="C26" s="8"/>
      <c r="D26" s="8" t="s">
        <v>68</v>
      </c>
      <c r="E26" s="11">
        <v>250000</v>
      </c>
      <c r="H26" s="59"/>
      <c r="I26" s="59"/>
      <c r="J26" s="58"/>
      <c r="K26" s="59"/>
    </row>
    <row r="27" spans="1:11">
      <c r="A27" s="8"/>
      <c r="B27" s="8"/>
      <c r="C27" s="8"/>
      <c r="D27" s="8" t="s">
        <v>69</v>
      </c>
      <c r="E27" s="11">
        <v>37572</v>
      </c>
      <c r="H27" s="59"/>
      <c r="I27" s="59"/>
      <c r="J27" s="58"/>
      <c r="K27" s="59"/>
    </row>
    <row r="28" spans="1:11">
      <c r="A28" s="8"/>
      <c r="B28" s="8"/>
      <c r="C28" s="8"/>
      <c r="D28" s="8" t="s">
        <v>70</v>
      </c>
      <c r="E28" s="11">
        <v>3500</v>
      </c>
      <c r="H28" s="59"/>
      <c r="I28" s="59"/>
      <c r="J28" s="58"/>
      <c r="K28" s="59"/>
    </row>
    <row r="29" spans="1:11">
      <c r="A29" s="8"/>
      <c r="B29" s="8"/>
      <c r="C29" s="8"/>
      <c r="D29" s="8" t="s">
        <v>71</v>
      </c>
      <c r="E29" s="11">
        <v>39552</v>
      </c>
      <c r="H29" s="59"/>
      <c r="I29" s="59"/>
      <c r="J29" s="58"/>
      <c r="K29" s="59"/>
    </row>
    <row r="30" spans="1:11">
      <c r="A30" s="8"/>
      <c r="B30" s="8"/>
      <c r="C30" s="8"/>
      <c r="D30" s="8" t="s">
        <v>72</v>
      </c>
      <c r="E30" s="11">
        <v>15700</v>
      </c>
      <c r="H30" s="59"/>
      <c r="I30" s="59"/>
      <c r="J30" s="58"/>
      <c r="K30" s="59"/>
    </row>
    <row r="31" spans="1:11">
      <c r="A31" s="8"/>
      <c r="B31" s="8"/>
      <c r="C31" s="8"/>
      <c r="D31" s="8" t="s">
        <v>60</v>
      </c>
      <c r="E31" s="11">
        <v>161021.95000000001</v>
      </c>
      <c r="H31" s="59"/>
      <c r="I31" s="59"/>
      <c r="J31" s="58"/>
      <c r="K31" s="59"/>
    </row>
    <row r="32" spans="1:11" s="24" customFormat="1">
      <c r="A32" s="8"/>
      <c r="B32" s="8"/>
      <c r="C32" s="8"/>
      <c r="D32" s="8" t="s">
        <v>66</v>
      </c>
      <c r="E32" s="11">
        <f>23745.47+275.7</f>
        <v>24021.170000000002</v>
      </c>
      <c r="H32" s="59"/>
      <c r="I32" s="59"/>
      <c r="J32" s="58"/>
      <c r="K32" s="59"/>
    </row>
    <row r="33" spans="1:11">
      <c r="A33" s="18">
        <v>5</v>
      </c>
      <c r="B33" s="18" t="s">
        <v>62</v>
      </c>
      <c r="C33" s="18" t="s">
        <v>63</v>
      </c>
      <c r="D33" s="18"/>
      <c r="E33" s="56">
        <f>+E34</f>
        <v>111273.03</v>
      </c>
      <c r="H33" s="59"/>
      <c r="I33" s="59"/>
      <c r="J33" s="58"/>
      <c r="K33" s="59"/>
    </row>
    <row r="34" spans="1:11">
      <c r="A34" s="8"/>
      <c r="B34" s="8"/>
      <c r="C34" s="8"/>
      <c r="D34" s="8" t="s">
        <v>65</v>
      </c>
      <c r="E34" s="11">
        <v>111273.03</v>
      </c>
      <c r="H34" s="59"/>
      <c r="I34" s="59"/>
      <c r="J34" s="58"/>
      <c r="K34" s="59"/>
    </row>
    <row r="35" spans="1:11">
      <c r="A35" s="8"/>
      <c r="B35" s="8"/>
      <c r="C35" s="18" t="s">
        <v>64</v>
      </c>
      <c r="D35" s="18"/>
      <c r="E35" s="56">
        <f>+E8+E9+E12+E17+E33</f>
        <v>2392612.35</v>
      </c>
      <c r="H35" s="59"/>
      <c r="I35" s="59"/>
      <c r="J35" s="59"/>
      <c r="K35" s="59"/>
    </row>
    <row r="36" spans="1:11">
      <c r="H36" s="59"/>
      <c r="I36" s="59"/>
      <c r="J36" s="59"/>
      <c r="K36" s="59"/>
    </row>
    <row r="37" spans="1:11">
      <c r="H37" s="59"/>
      <c r="I37" s="59"/>
      <c r="J37" s="59"/>
      <c r="K37" s="59"/>
    </row>
    <row r="40" spans="1:11">
      <c r="E40" s="29"/>
    </row>
    <row r="44" spans="1:11">
      <c r="H44" s="24"/>
    </row>
  </sheetData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2019-09-12T10:13:04Z</cp:lastPrinted>
  <dcterms:created xsi:type="dcterms:W3CDTF">2018-11-15T07:03:42Z</dcterms:created>
  <dcterms:modified xsi:type="dcterms:W3CDTF">2019-09-12T10:34:26Z</dcterms:modified>
</cp:coreProperties>
</file>