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5" i="2" l="1"/>
  <c r="E44" i="2"/>
  <c r="E17" i="2"/>
  <c r="E29" i="2"/>
  <c r="E42" i="2"/>
  <c r="E34" i="2"/>
  <c r="E40" i="2" s="1"/>
  <c r="E38" i="2"/>
  <c r="E32" i="2"/>
  <c r="E30" i="2"/>
  <c r="E31" i="2" s="1"/>
  <c r="E41" i="1" l="1"/>
  <c r="E14" i="1" l="1"/>
  <c r="E15" i="1" s="1"/>
  <c r="E7" i="1" s="1"/>
</calcChain>
</file>

<file path=xl/sharedStrings.xml><?xml version="1.0" encoding="utf-8"?>
<sst xmlns="http://schemas.openxmlformats.org/spreadsheetml/2006/main" count="93" uniqueCount="88">
  <si>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</si>
  <si>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</si>
  <si>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</si>
  <si>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</si>
  <si>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</si>
  <si>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</si>
  <si>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</si>
  <si>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</si>
  <si>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</si>
  <si>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</si>
  <si>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</si>
  <si>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</si>
  <si>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</si>
  <si>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</si>
  <si>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</si>
  <si>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</si>
  <si>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</si>
  <si>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</si>
  <si>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</si>
  <si>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</si>
  <si>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</si>
  <si>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</si>
  <si>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</si>
  <si>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</si>
  <si>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</si>
  <si>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</si>
  <si>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</si>
  <si>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</si>
  <si>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</si>
  <si>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</si>
  <si>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</si>
  <si>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</si>
  <si>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</si>
  <si>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</si>
  <si>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</si>
  <si>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</si>
  <si>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</si>
  <si>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</si>
  <si>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</si>
  <si>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</si>
  <si>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Солидарна помоћ</t>
  </si>
  <si>
    <t>svega potrošeno</t>
  </si>
  <si>
    <t>27.07.2020.</t>
  </si>
  <si>
    <t>24.7.2020.</t>
  </si>
  <si>
    <t>ECOTRADE BG</t>
  </si>
  <si>
    <t>VICOR</t>
  </si>
  <si>
    <t>DEXON</t>
  </si>
  <si>
    <t>REPREZENT D.O.O.</t>
  </si>
  <si>
    <t>PHOENIX PHARMA</t>
  </si>
  <si>
    <t>ALPHA IMAGING DOO</t>
  </si>
  <si>
    <t>JUNIKOM</t>
  </si>
  <si>
    <t>BRAUN ADRIA</t>
  </si>
  <si>
    <t>OMNI MEDIKAL d.o.o.</t>
  </si>
  <si>
    <t>MALKER</t>
  </si>
  <si>
    <t>FLORA - KOMERC</t>
  </si>
  <si>
    <t>DIAHEM  GRAMIM D.O.O.</t>
  </si>
  <si>
    <t>GOSPER doo</t>
  </si>
  <si>
    <t>SUPERLAB</t>
  </si>
  <si>
    <t>SINOFARM DOO</t>
  </si>
  <si>
    <t>PREMIUM Surgical Company</t>
  </si>
  <si>
    <t>METRECO D.O.O.</t>
  </si>
  <si>
    <t>B I O G N O S T</t>
  </si>
  <si>
    <t>GALEN - FOKUS</t>
  </si>
  <si>
    <t>КПП 085</t>
  </si>
  <si>
    <t>САНИТЕТСКИ МАТЕРИЈАЛ</t>
  </si>
  <si>
    <t>КПП 958</t>
  </si>
  <si>
    <t>ЛЕК ВАН ЛИСТЕ</t>
  </si>
  <si>
    <t>MESSER TEHNOGAS</t>
  </si>
  <si>
    <t>ukupno lek van liste</t>
  </si>
  <si>
    <t>INP-PHARM</t>
  </si>
  <si>
    <t>LICENTIS</t>
  </si>
  <si>
    <t>FARMALOGIST</t>
  </si>
  <si>
    <t>MAGNA MEDICA</t>
  </si>
  <si>
    <t>BEOHEM-3</t>
  </si>
  <si>
    <t>VEGA</t>
  </si>
  <si>
    <t>ADOC</t>
  </si>
  <si>
    <t>ukupno lek</t>
  </si>
  <si>
    <t>ukupno citostatik</t>
  </si>
  <si>
    <t>ukupno sanitetski materijal</t>
  </si>
  <si>
    <t>LABTEH</t>
  </si>
  <si>
    <t>PROMEDIA</t>
  </si>
  <si>
    <t>ukupno ostali ugradni materijal</t>
  </si>
  <si>
    <t>КПП 071</t>
  </si>
  <si>
    <t>ЛЕК</t>
  </si>
  <si>
    <t>КПП 073</t>
  </si>
  <si>
    <t>ЦИТОСТАТИК</t>
  </si>
  <si>
    <t>КПП 084</t>
  </si>
  <si>
    <t>ОСТАЛИ УГРАДНИ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</si>
</sst>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0" fillId="0" borderId="3" xfId="0" applyBorder="1"/>
    <xf numFmtId="0" fontId="0" fillId="0" borderId="0" xfId="0"/>
    <xf numFmtId="0" fontId="5" fillId="2" borderId="1" xfId="0" applyFont="1" applyFill="1" applyBorder="1"/>
    <xf numFmtId="4" fontId="5" fillId="2" borderId="1" xfId="0" applyNumberFormat="1" applyFont="1" applyFill="1" applyBorder="1"/>
    <xf numFmtId="4" fontId="4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/>
    <xf numFmtId="0" fontId="6" fillId="2" borderId="1" xfId="0" applyFont="1" applyFill="1" applyBorder="1"/>
    <xf numFmtId="4" fontId="6" fillId="2" borderId="1" xfId="0" applyNumberFormat="1" applyFont="1" applyFill="1" applyBorder="1"/>
    <xf numFmtId="0" fontId="4" fillId="0" borderId="1" xfId="0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9" workbookViewId="0">
      <selection activeCell="E33" sqref="E3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8"/>
    </row>
    <row r="7" spans="1:10" ht="18.75" x14ac:dyDescent="0.3">
      <c r="A7" s="54" t="s">
        <v>3</v>
      </c>
      <c r="B7" s="55"/>
      <c r="C7" s="56"/>
      <c r="D7" s="16" t="s">
        <v>42</v>
      </c>
      <c r="E7" s="12">
        <f>+E15</f>
        <v>1717548.1999999993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 t="s">
        <v>43</v>
      </c>
      <c r="E8" s="10">
        <v>4596945.7699999996</v>
      </c>
    </row>
    <row r="9" spans="1:10" x14ac:dyDescent="0.25">
      <c r="A9" s="1">
        <v>2</v>
      </c>
      <c r="B9" s="48" t="s">
        <v>4</v>
      </c>
      <c r="C9" s="49"/>
      <c r="D9" s="50"/>
      <c r="E9" s="11"/>
      <c r="F9"/>
      <c r="G9"/>
    </row>
    <row r="10" spans="1:10" x14ac:dyDescent="0.25">
      <c r="A10" s="1">
        <v>3</v>
      </c>
      <c r="B10" s="48" t="s">
        <v>28</v>
      </c>
      <c r="C10" s="49"/>
      <c r="D10" s="50"/>
      <c r="E10" s="11">
        <v>621536.30000000005</v>
      </c>
      <c r="F10" s="26"/>
      <c r="G10"/>
      <c r="J10" s="2" t="s">
        <v>39</v>
      </c>
    </row>
    <row r="11" spans="1:10" x14ac:dyDescent="0.25">
      <c r="A11" s="1">
        <v>4</v>
      </c>
      <c r="B11" s="48" t="s">
        <v>5</v>
      </c>
      <c r="C11" s="49"/>
      <c r="D11" s="50"/>
      <c r="E11" s="11">
        <v>1400</v>
      </c>
      <c r="F11"/>
      <c r="G11"/>
    </row>
    <row r="12" spans="1:10" x14ac:dyDescent="0.25">
      <c r="A12" s="1">
        <v>5</v>
      </c>
      <c r="B12" s="48" t="s">
        <v>6</v>
      </c>
      <c r="C12" s="49"/>
      <c r="D12" s="50"/>
      <c r="E12" s="11"/>
      <c r="F12"/>
      <c r="G12"/>
      <c r="H12" s="9"/>
    </row>
    <row r="13" spans="1:10" x14ac:dyDescent="0.25">
      <c r="A13" s="1">
        <v>6</v>
      </c>
      <c r="B13" s="51" t="s">
        <v>7</v>
      </c>
      <c r="C13" s="52"/>
      <c r="D13" s="53"/>
      <c r="E13" s="10">
        <v>0</v>
      </c>
    </row>
    <row r="14" spans="1:10" x14ac:dyDescent="0.25">
      <c r="A14" s="4">
        <v>7</v>
      </c>
      <c r="B14" s="51" t="s">
        <v>27</v>
      </c>
      <c r="C14" s="53"/>
      <c r="D14" s="29">
        <v>44039</v>
      </c>
      <c r="E14" s="10">
        <f>+E41</f>
        <v>3502333.87</v>
      </c>
    </row>
    <row r="15" spans="1:10" x14ac:dyDescent="0.25">
      <c r="A15" s="45" t="s">
        <v>8</v>
      </c>
      <c r="B15" s="46"/>
      <c r="C15" s="46"/>
      <c r="D15" s="47"/>
      <c r="E15" s="12">
        <f>+E8+E9+E10+E11+E12+E13-E14</f>
        <v>1717548.1999999993</v>
      </c>
    </row>
    <row r="18" spans="1:7" x14ac:dyDescent="0.25">
      <c r="A18" s="57" t="s">
        <v>9</v>
      </c>
      <c r="B18" s="58"/>
      <c r="C18" s="58"/>
      <c r="D18" s="58"/>
      <c r="E18" s="59"/>
    </row>
    <row r="19" spans="1:7" x14ac:dyDescent="0.25">
      <c r="A19" s="3">
        <v>1</v>
      </c>
      <c r="B19" s="48" t="s">
        <v>10</v>
      </c>
      <c r="C19" s="49"/>
      <c r="D19" s="50"/>
      <c r="E19" s="11"/>
      <c r="F19" s="26"/>
      <c r="G19"/>
    </row>
    <row r="20" spans="1:7" x14ac:dyDescent="0.25">
      <c r="A20" s="3">
        <v>2</v>
      </c>
      <c r="B20" s="48" t="s">
        <v>11</v>
      </c>
      <c r="C20" s="49"/>
      <c r="D20" s="50"/>
      <c r="E20" s="11"/>
      <c r="F20"/>
      <c r="G20"/>
    </row>
    <row r="21" spans="1:7" x14ac:dyDescent="0.25">
      <c r="A21" s="3">
        <v>3</v>
      </c>
      <c r="B21" s="48" t="s">
        <v>12</v>
      </c>
      <c r="C21" s="49"/>
      <c r="D21" s="50"/>
      <c r="E21" s="11"/>
      <c r="F21"/>
      <c r="G21"/>
    </row>
    <row r="22" spans="1:7" x14ac:dyDescent="0.25">
      <c r="A22" s="3">
        <v>4</v>
      </c>
      <c r="B22" s="48" t="s">
        <v>13</v>
      </c>
      <c r="C22" s="49"/>
      <c r="D22" s="50"/>
      <c r="E22" s="11"/>
      <c r="F22"/>
      <c r="G22"/>
    </row>
    <row r="23" spans="1:7" x14ac:dyDescent="0.25">
      <c r="A23" s="3">
        <v>5</v>
      </c>
      <c r="B23" s="48" t="s">
        <v>14</v>
      </c>
      <c r="C23" s="49"/>
      <c r="D23" s="50"/>
      <c r="E23" s="11"/>
      <c r="F23"/>
      <c r="G23"/>
    </row>
    <row r="24" spans="1:7" x14ac:dyDescent="0.25">
      <c r="A24" s="3">
        <v>6</v>
      </c>
      <c r="B24" s="48" t="s">
        <v>15</v>
      </c>
      <c r="C24" s="49"/>
      <c r="D24" s="50"/>
      <c r="E24" s="11"/>
      <c r="F24"/>
      <c r="G24"/>
    </row>
    <row r="25" spans="1:7" x14ac:dyDescent="0.25">
      <c r="A25" s="3">
        <v>7</v>
      </c>
      <c r="B25" s="48" t="s">
        <v>16</v>
      </c>
      <c r="C25" s="49"/>
      <c r="D25" s="50"/>
      <c r="E25" s="11"/>
      <c r="F25"/>
      <c r="G25"/>
    </row>
    <row r="26" spans="1:7" x14ac:dyDescent="0.25">
      <c r="A26" s="3">
        <v>8</v>
      </c>
      <c r="B26" s="48" t="s">
        <v>17</v>
      </c>
      <c r="C26" s="49"/>
      <c r="D26" s="50"/>
      <c r="E26" s="11">
        <v>454414.15</v>
      </c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>
        <v>19317.759999999998</v>
      </c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8" t="s">
        <v>20</v>
      </c>
      <c r="C29" s="49"/>
      <c r="D29" s="50"/>
      <c r="E29" s="11">
        <v>2898930.4</v>
      </c>
      <c r="F29"/>
      <c r="G29"/>
    </row>
    <row r="30" spans="1:7" x14ac:dyDescent="0.25">
      <c r="A30" s="3">
        <v>12</v>
      </c>
      <c r="B30" s="48" t="s">
        <v>21</v>
      </c>
      <c r="C30" s="49"/>
      <c r="D30" s="50"/>
      <c r="E30" s="11">
        <v>96311.07</v>
      </c>
      <c r="F30"/>
      <c r="G30"/>
    </row>
    <row r="31" spans="1:7" x14ac:dyDescent="0.25">
      <c r="A31" s="3">
        <v>13</v>
      </c>
      <c r="B31" s="48" t="s">
        <v>22</v>
      </c>
      <c r="C31" s="49"/>
      <c r="D31" s="50"/>
      <c r="E31" s="11"/>
      <c r="F31"/>
      <c r="G31"/>
    </row>
    <row r="32" spans="1:7" x14ac:dyDescent="0.25">
      <c r="A32" s="3">
        <v>14</v>
      </c>
      <c r="B32" s="48" t="s">
        <v>23</v>
      </c>
      <c r="C32" s="49"/>
      <c r="D32" s="50"/>
      <c r="E32" s="11">
        <v>33360.49</v>
      </c>
      <c r="F32"/>
      <c r="G32"/>
    </row>
    <row r="33" spans="1:7" x14ac:dyDescent="0.25">
      <c r="A33" s="3">
        <v>15</v>
      </c>
      <c r="B33" s="48" t="s">
        <v>24</v>
      </c>
      <c r="C33" s="49"/>
      <c r="D33" s="50"/>
      <c r="E33" s="11"/>
      <c r="F33"/>
      <c r="G33"/>
    </row>
    <row r="34" spans="1:7" x14ac:dyDescent="0.25">
      <c r="A34" s="3"/>
      <c r="B34" s="23" t="s">
        <v>37</v>
      </c>
      <c r="C34" s="24"/>
      <c r="D34" s="25"/>
      <c r="E34" s="11"/>
      <c r="F34" s="22"/>
      <c r="G34" s="22"/>
    </row>
    <row r="35" spans="1:7" x14ac:dyDescent="0.25">
      <c r="A35" s="3"/>
      <c r="B35" s="23" t="s">
        <v>38</v>
      </c>
      <c r="C35" s="24"/>
      <c r="D35" s="25"/>
      <c r="E35" s="11"/>
      <c r="F35" s="22"/>
      <c r="G35" s="22"/>
    </row>
    <row r="36" spans="1:7" x14ac:dyDescent="0.25">
      <c r="A36" s="3"/>
      <c r="B36" s="23" t="s">
        <v>35</v>
      </c>
      <c r="C36" s="24"/>
      <c r="D36" s="25"/>
      <c r="E36" s="11"/>
      <c r="F36" s="22"/>
      <c r="G36" s="22"/>
    </row>
    <row r="37" spans="1:7" x14ac:dyDescent="0.25">
      <c r="A37" s="3"/>
      <c r="B37" s="23" t="s">
        <v>36</v>
      </c>
      <c r="C37" s="24"/>
      <c r="D37" s="25"/>
      <c r="E37" s="11"/>
      <c r="F37" s="22"/>
      <c r="G37" s="22"/>
    </row>
    <row r="38" spans="1:7" x14ac:dyDescent="0.25">
      <c r="A38" s="3"/>
      <c r="B38" s="30" t="s">
        <v>40</v>
      </c>
      <c r="C38" s="31"/>
      <c r="D38" s="32"/>
      <c r="E38" s="11"/>
      <c r="F38" s="22"/>
      <c r="G38" s="22"/>
    </row>
    <row r="39" spans="1:7" x14ac:dyDescent="0.25">
      <c r="A39" s="3">
        <v>16</v>
      </c>
      <c r="B39" s="51" t="s">
        <v>25</v>
      </c>
      <c r="C39" s="52"/>
      <c r="D39" s="53"/>
      <c r="E39" s="11"/>
      <c r="F39"/>
      <c r="G39" s="26"/>
    </row>
    <row r="40" spans="1:7" x14ac:dyDescent="0.25">
      <c r="A40" s="3">
        <v>17</v>
      </c>
      <c r="B40" s="42"/>
      <c r="C40" s="43"/>
      <c r="D40" s="44"/>
      <c r="E40" s="11"/>
      <c r="F40"/>
      <c r="G40"/>
    </row>
    <row r="41" spans="1:7" x14ac:dyDescent="0.25">
      <c r="A41" s="45" t="s">
        <v>26</v>
      </c>
      <c r="B41" s="46"/>
      <c r="C41" s="46"/>
      <c r="D41" s="47"/>
      <c r="E41" s="12">
        <f>SUM(E19:E40)</f>
        <v>3502333.87</v>
      </c>
      <c r="F41" s="9"/>
      <c r="G41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40:D40"/>
    <mergeCell ref="A41:D41"/>
    <mergeCell ref="B33:D33"/>
    <mergeCell ref="B39:D39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9" zoomScaleNormal="100" workbookViewId="0">
      <selection activeCell="D49" sqref="D49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7">
        <v>44039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5" customFormat="1" x14ac:dyDescent="0.25">
      <c r="A8" s="17">
        <v>1</v>
      </c>
      <c r="B8" s="17" t="s">
        <v>63</v>
      </c>
      <c r="C8" s="17" t="s">
        <v>64</v>
      </c>
      <c r="D8" s="34" t="s">
        <v>44</v>
      </c>
      <c r="E8" s="35">
        <v>557576.79</v>
      </c>
    </row>
    <row r="9" spans="1:8" s="5" customFormat="1" x14ac:dyDescent="0.25">
      <c r="A9" s="17"/>
      <c r="B9" s="17"/>
      <c r="C9" s="17"/>
      <c r="D9" s="34" t="s">
        <v>45</v>
      </c>
      <c r="E9" s="35">
        <v>408638.3</v>
      </c>
    </row>
    <row r="10" spans="1:8" s="5" customFormat="1" x14ac:dyDescent="0.25">
      <c r="A10" s="17"/>
      <c r="B10" s="17"/>
      <c r="C10" s="17"/>
      <c r="D10" s="34" t="s">
        <v>46</v>
      </c>
      <c r="E10" s="35">
        <v>66967.92</v>
      </c>
    </row>
    <row r="11" spans="1:8" s="5" customFormat="1" x14ac:dyDescent="0.25">
      <c r="A11" s="17"/>
      <c r="B11" s="17"/>
      <c r="C11" s="17"/>
      <c r="D11" s="34" t="s">
        <v>47</v>
      </c>
      <c r="E11" s="35">
        <v>83894.58</v>
      </c>
    </row>
    <row r="12" spans="1:8" s="5" customFormat="1" x14ac:dyDescent="0.25">
      <c r="A12" s="17"/>
      <c r="B12" s="17"/>
      <c r="C12" s="17"/>
      <c r="D12" s="34" t="s">
        <v>48</v>
      </c>
      <c r="E12" s="35">
        <v>175625.41</v>
      </c>
    </row>
    <row r="13" spans="1:8" s="5" customFormat="1" x14ac:dyDescent="0.25">
      <c r="A13" s="17"/>
      <c r="B13" s="17"/>
      <c r="C13" s="17"/>
      <c r="D13" s="34" t="s">
        <v>49</v>
      </c>
      <c r="E13" s="35">
        <v>326400</v>
      </c>
    </row>
    <row r="14" spans="1:8" s="5" customFormat="1" x14ac:dyDescent="0.25">
      <c r="A14" s="17"/>
      <c r="B14" s="17"/>
      <c r="C14" s="17"/>
      <c r="D14" s="34" t="s">
        <v>50</v>
      </c>
      <c r="E14" s="35">
        <v>93240</v>
      </c>
    </row>
    <row r="15" spans="1:8" s="5" customFormat="1" x14ac:dyDescent="0.25">
      <c r="A15" s="17"/>
      <c r="B15" s="17"/>
      <c r="C15" s="17"/>
      <c r="D15" s="34" t="s">
        <v>51</v>
      </c>
      <c r="E15" s="35">
        <v>201080</v>
      </c>
    </row>
    <row r="16" spans="1:8" s="5" customFormat="1" x14ac:dyDescent="0.25">
      <c r="A16" s="17"/>
      <c r="B16" s="17"/>
      <c r="C16" s="17"/>
      <c r="D16" s="34" t="s">
        <v>52</v>
      </c>
      <c r="E16" s="35">
        <v>60140</v>
      </c>
    </row>
    <row r="17" spans="1:6" s="5" customFormat="1" x14ac:dyDescent="0.25">
      <c r="A17" s="17"/>
      <c r="B17" s="17"/>
      <c r="C17" s="17"/>
      <c r="D17" s="34" t="s">
        <v>53</v>
      </c>
      <c r="E17" s="35">
        <f>280266+41774.4</f>
        <v>322040.40000000002</v>
      </c>
    </row>
    <row r="18" spans="1:6" s="5" customFormat="1" x14ac:dyDescent="0.25">
      <c r="A18" s="17"/>
      <c r="B18" s="17"/>
      <c r="C18" s="17"/>
      <c r="D18" s="34" t="s">
        <v>54</v>
      </c>
      <c r="E18" s="35">
        <v>28236.799999999999</v>
      </c>
    </row>
    <row r="19" spans="1:6" s="5" customFormat="1" x14ac:dyDescent="0.25">
      <c r="A19" s="17"/>
      <c r="B19" s="17"/>
      <c r="C19" s="17"/>
      <c r="D19" s="34" t="s">
        <v>55</v>
      </c>
      <c r="E19" s="35">
        <v>350676</v>
      </c>
    </row>
    <row r="20" spans="1:6" s="5" customFormat="1" x14ac:dyDescent="0.25">
      <c r="A20" s="17"/>
      <c r="B20" s="17"/>
      <c r="C20" s="17"/>
      <c r="D20" s="34" t="s">
        <v>56</v>
      </c>
      <c r="E20" s="35">
        <v>62280</v>
      </c>
    </row>
    <row r="21" spans="1:6" s="5" customFormat="1" x14ac:dyDescent="0.25">
      <c r="A21" s="17"/>
      <c r="B21" s="17"/>
      <c r="C21" s="17"/>
      <c r="D21" s="34" t="s">
        <v>57</v>
      </c>
      <c r="E21" s="35">
        <v>30372</v>
      </c>
    </row>
    <row r="22" spans="1:6" s="5" customFormat="1" x14ac:dyDescent="0.25">
      <c r="A22" s="17"/>
      <c r="B22" s="17"/>
      <c r="C22" s="17"/>
      <c r="D22" s="34" t="s">
        <v>58</v>
      </c>
      <c r="E22" s="35">
        <v>18298</v>
      </c>
    </row>
    <row r="23" spans="1:6" s="5" customFormat="1" x14ac:dyDescent="0.25">
      <c r="A23" s="17"/>
      <c r="B23" s="17"/>
      <c r="C23" s="17"/>
      <c r="D23" s="34" t="s">
        <v>59</v>
      </c>
      <c r="E23" s="35">
        <v>5128.2</v>
      </c>
    </row>
    <row r="24" spans="1:6" x14ac:dyDescent="0.25">
      <c r="A24" s="33"/>
      <c r="B24" s="33"/>
      <c r="C24" s="33"/>
      <c r="D24" s="34" t="s">
        <v>60</v>
      </c>
      <c r="E24" s="35">
        <v>41166</v>
      </c>
    </row>
    <row r="25" spans="1:6" x14ac:dyDescent="0.25">
      <c r="A25" s="8"/>
      <c r="B25" s="8"/>
      <c r="C25" s="8"/>
      <c r="D25" s="34" t="s">
        <v>61</v>
      </c>
      <c r="E25" s="35">
        <v>6480</v>
      </c>
      <c r="F25" s="37"/>
    </row>
    <row r="26" spans="1:6" x14ac:dyDescent="0.25">
      <c r="A26" s="8"/>
      <c r="B26" s="8"/>
      <c r="C26" s="8"/>
      <c r="D26" s="34" t="s">
        <v>62</v>
      </c>
      <c r="E26" s="35">
        <v>18600</v>
      </c>
      <c r="F26" s="37"/>
    </row>
    <row r="27" spans="1:6" s="60" customFormat="1" x14ac:dyDescent="0.25">
      <c r="A27" s="8"/>
      <c r="B27" s="8"/>
      <c r="C27" s="8"/>
      <c r="D27" s="34" t="s">
        <v>79</v>
      </c>
      <c r="E27" s="35">
        <v>35880</v>
      </c>
      <c r="F27" s="37"/>
    </row>
    <row r="28" spans="1:6" s="60" customFormat="1" x14ac:dyDescent="0.25">
      <c r="A28" s="8"/>
      <c r="B28" s="8"/>
      <c r="C28" s="8"/>
      <c r="D28" s="34" t="s">
        <v>80</v>
      </c>
      <c r="E28" s="35">
        <v>6210</v>
      </c>
      <c r="F28" s="37"/>
    </row>
    <row r="29" spans="1:6" s="38" customFormat="1" x14ac:dyDescent="0.25">
      <c r="A29" s="8"/>
      <c r="B29" s="8"/>
      <c r="C29" s="8"/>
      <c r="D29" s="39" t="s">
        <v>78</v>
      </c>
      <c r="E29" s="40">
        <f>SUM(E8:E28)</f>
        <v>2898930.4</v>
      </c>
      <c r="F29" s="37"/>
    </row>
    <row r="30" spans="1:6" s="60" customFormat="1" x14ac:dyDescent="0.25">
      <c r="A30" s="63">
        <v>2</v>
      </c>
      <c r="B30" s="63" t="s">
        <v>65</v>
      </c>
      <c r="C30" s="63" t="s">
        <v>66</v>
      </c>
      <c r="D30" s="61" t="s">
        <v>67</v>
      </c>
      <c r="E30" s="62">
        <f>51377.07+34.29+44899.71</f>
        <v>96311.07</v>
      </c>
      <c r="F30" s="37"/>
    </row>
    <row r="31" spans="1:6" s="60" customFormat="1" x14ac:dyDescent="0.25">
      <c r="A31" s="8"/>
      <c r="B31" s="8"/>
      <c r="C31" s="8"/>
      <c r="D31" s="39" t="s">
        <v>68</v>
      </c>
      <c r="E31" s="40">
        <f>SUM(E30)</f>
        <v>96311.07</v>
      </c>
      <c r="F31" s="37"/>
    </row>
    <row r="32" spans="1:6" s="60" customFormat="1" x14ac:dyDescent="0.25">
      <c r="A32" s="63">
        <v>3</v>
      </c>
      <c r="B32" s="63" t="s">
        <v>82</v>
      </c>
      <c r="C32" s="63" t="s">
        <v>83</v>
      </c>
      <c r="D32" s="61" t="s">
        <v>69</v>
      </c>
      <c r="E32" s="62">
        <f>660+4840+1375+990</f>
        <v>7865</v>
      </c>
      <c r="F32" s="37"/>
    </row>
    <row r="33" spans="1:6" s="60" customFormat="1" x14ac:dyDescent="0.25">
      <c r="A33" s="63"/>
      <c r="B33" s="63"/>
      <c r="C33" s="63"/>
      <c r="D33" s="61" t="s">
        <v>70</v>
      </c>
      <c r="E33" s="62">
        <v>11550</v>
      </c>
      <c r="F33" s="37"/>
    </row>
    <row r="34" spans="1:6" s="60" customFormat="1" x14ac:dyDescent="0.25">
      <c r="A34" s="63"/>
      <c r="B34" s="63"/>
      <c r="C34" s="63"/>
      <c r="D34" s="61" t="s">
        <v>71</v>
      </c>
      <c r="E34" s="62">
        <f>8937.5+17325</f>
        <v>26262.5</v>
      </c>
      <c r="F34" s="37"/>
    </row>
    <row r="35" spans="1:6" s="60" customFormat="1" x14ac:dyDescent="0.25">
      <c r="A35" s="63"/>
      <c r="B35" s="63"/>
      <c r="C35" s="63"/>
      <c r="D35" s="61" t="s">
        <v>48</v>
      </c>
      <c r="E35" s="62">
        <v>84698.13</v>
      </c>
      <c r="F35" s="37"/>
    </row>
    <row r="36" spans="1:6" s="60" customFormat="1" x14ac:dyDescent="0.25">
      <c r="A36" s="63"/>
      <c r="B36" s="63"/>
      <c r="C36" s="63"/>
      <c r="D36" s="61" t="s">
        <v>72</v>
      </c>
      <c r="E36" s="62">
        <v>23692.9</v>
      </c>
      <c r="F36" s="37"/>
    </row>
    <row r="37" spans="1:6" s="60" customFormat="1" x14ac:dyDescent="0.25">
      <c r="A37" s="63"/>
      <c r="B37" s="63"/>
      <c r="C37" s="63"/>
      <c r="D37" s="61" t="s">
        <v>73</v>
      </c>
      <c r="E37" s="62">
        <v>232980</v>
      </c>
      <c r="F37" s="37"/>
    </row>
    <row r="38" spans="1:6" s="60" customFormat="1" x14ac:dyDescent="0.25">
      <c r="A38" s="63"/>
      <c r="B38" s="63"/>
      <c r="C38" s="63"/>
      <c r="D38" s="61" t="s">
        <v>74</v>
      </c>
      <c r="E38" s="62">
        <f>1248.5+21430.72</f>
        <v>22679.22</v>
      </c>
      <c r="F38" s="37"/>
    </row>
    <row r="39" spans="1:6" s="60" customFormat="1" x14ac:dyDescent="0.25">
      <c r="A39" s="63"/>
      <c r="B39" s="63"/>
      <c r="C39" s="63"/>
      <c r="D39" s="61" t="s">
        <v>75</v>
      </c>
      <c r="E39" s="62">
        <v>44686.400000000001</v>
      </c>
      <c r="F39" s="37"/>
    </row>
    <row r="40" spans="1:6" s="60" customFormat="1" x14ac:dyDescent="0.25">
      <c r="A40" s="63"/>
      <c r="B40" s="63"/>
      <c r="C40" s="63"/>
      <c r="D40" s="39" t="s">
        <v>76</v>
      </c>
      <c r="E40" s="40">
        <f>SUM(E32:E39)</f>
        <v>454414.15</v>
      </c>
      <c r="F40" s="37"/>
    </row>
    <row r="41" spans="1:6" s="60" customFormat="1" x14ac:dyDescent="0.25">
      <c r="A41" s="63">
        <v>4</v>
      </c>
      <c r="B41" s="63" t="s">
        <v>84</v>
      </c>
      <c r="C41" s="63" t="s">
        <v>85</v>
      </c>
      <c r="D41" s="61" t="s">
        <v>71</v>
      </c>
      <c r="E41" s="62">
        <v>19317.759999999998</v>
      </c>
      <c r="F41" s="37"/>
    </row>
    <row r="42" spans="1:6" s="60" customFormat="1" x14ac:dyDescent="0.25">
      <c r="A42" s="63"/>
      <c r="B42" s="63"/>
      <c r="C42" s="63"/>
      <c r="D42" s="39" t="s">
        <v>77</v>
      </c>
      <c r="E42" s="40">
        <f>SUM(E41)</f>
        <v>19317.759999999998</v>
      </c>
      <c r="F42" s="37"/>
    </row>
    <row r="43" spans="1:6" s="60" customFormat="1" x14ac:dyDescent="0.25">
      <c r="A43" s="63">
        <v>5</v>
      </c>
      <c r="B43" s="63" t="s">
        <v>86</v>
      </c>
      <c r="C43" s="63" t="s">
        <v>87</v>
      </c>
      <c r="D43" s="61" t="s">
        <v>44</v>
      </c>
      <c r="E43" s="62">
        <v>33360.49</v>
      </c>
      <c r="F43" s="37"/>
    </row>
    <row r="44" spans="1:6" s="60" customFormat="1" x14ac:dyDescent="0.25">
      <c r="A44" s="63"/>
      <c r="B44" s="63"/>
      <c r="C44" s="63"/>
      <c r="D44" s="39" t="s">
        <v>81</v>
      </c>
      <c r="E44" s="40">
        <f>SUM(E43)</f>
        <v>33360.49</v>
      </c>
      <c r="F44" s="37"/>
    </row>
    <row r="45" spans="1:6" x14ac:dyDescent="0.25">
      <c r="A45" s="63"/>
      <c r="B45" s="63"/>
      <c r="C45" s="63"/>
      <c r="D45" s="36" t="s">
        <v>41</v>
      </c>
      <c r="E45" s="41">
        <f>+E29+E31+E42+E44+E40</f>
        <v>3502333.8699999996</v>
      </c>
      <c r="F45" s="8"/>
    </row>
    <row r="46" spans="1:6" x14ac:dyDescent="0.25">
      <c r="E46" s="26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2020-07-31T09:17:47Z</dcterms:modified>
</cp:coreProperties>
</file>