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7" i="2" l="1"/>
  <c r="E86" i="2"/>
  <c r="E68" i="2"/>
  <c r="E21" i="2"/>
  <c r="E78" i="2"/>
  <c r="E74" i="2"/>
  <c r="E67" i="2"/>
  <c r="E62" i="2"/>
  <c r="E57" i="2"/>
  <c r="E61" i="2" s="1"/>
  <c r="E51" i="2"/>
  <c r="E52" i="2" s="1"/>
  <c r="E45" i="2"/>
  <c r="E40" i="2"/>
  <c r="E46" i="2" s="1"/>
  <c r="E34" i="2"/>
  <c r="E25" i="2"/>
  <c r="E8" i="2" l="1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<sst xmlns="http://schemas.openxmlformats.org/spreadsheetml/2006/main" count="144" uniqueCount="85">
  <si>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</si>
  <si>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</si>
  <si>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</si>
  <si>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</si>
  <si>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</si>
  <si>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</si>
  <si>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</si>
  <si>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</si>
  <si>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</si>
  <si>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</si>
  <si>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</si>
  <si>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</si>
  <si>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</si>
  <si>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</si>
  <si>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</si>
  <si>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</si>
  <si>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</si>
  <si>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</si>
  <si>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</si>
  <si>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</si>
  <si>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</si>
  <si>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</si>
  <si>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</si>
  <si>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</si>
  <si>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</si>
  <si>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</si>
  <si>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</si>
  <si>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</si>
  <si>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</si>
  <si>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</si>
  <si>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</si>
  <si>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</si>
  <si>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</si>
  <si>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</si>
  <si>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</si>
  <si>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</si>
  <si>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</si>
  <si>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</si>
  <si>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</si>
  <si>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</si>
  <si>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</si>
  <si>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</si>
  <si>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</si>
  <si>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</si>
  <si>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</si>
  <si>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</si>
  <si>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</si>
  <si>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Солидарна помоћ помоћ у лечењу</t>
  </si>
  <si>
    <t>06.08.2025.</t>
  </si>
  <si>
    <t>071</t>
  </si>
  <si>
    <t>07.08.2025.</t>
  </si>
  <si>
    <t>Остале исплате</t>
  </si>
  <si>
    <t>Amicus SRB d.o.o.</t>
  </si>
  <si>
    <t>BEOHEM-3 d.o.o.</t>
  </si>
  <si>
    <t>Boehringer Ingelheim Serbia d.o.o. Beogr</t>
  </si>
  <si>
    <t>ECOTRADE BG DOO NIŠ</t>
  </si>
  <si>
    <t>Farmalogist d.o.o.</t>
  </si>
  <si>
    <t>MEDIKUNION DOO</t>
  </si>
  <si>
    <t>PHOENIX PHARMA DOO BEOGRAD</t>
  </si>
  <si>
    <t>PROTON SYSTEM DOO BEOGRAD</t>
  </si>
  <si>
    <t>Sopharma Trading</t>
  </si>
  <si>
    <t>VEGA DOO</t>
  </si>
  <si>
    <t>Narcissus d.o.o.</t>
  </si>
  <si>
    <t>EPS AD  BEOGRAD</t>
  </si>
  <si>
    <t>JP SRBIJAGAS NOVI SAD</t>
  </si>
  <si>
    <t>B. Braun Adria RSRB d.o.o.</t>
  </si>
  <si>
    <t>ETER&amp;MEDICAL 11 DOO NIŠ</t>
  </si>
  <si>
    <t>FLORA KOMERC DOO</t>
  </si>
  <si>
    <t>FUTURE PHARM DOO STARA PAZOVA</t>
  </si>
  <si>
    <t>Gosper Beograd</t>
  </si>
  <si>
    <t>HUMANIS DOO BEOGRAD</t>
  </si>
  <si>
    <t>MEDIV DOO BEOGRAD</t>
  </si>
  <si>
    <t>PROFESIONAL MEDIC DOO</t>
  </si>
  <si>
    <t>Vicor DOO</t>
  </si>
  <si>
    <t>073</t>
  </si>
  <si>
    <t>074</t>
  </si>
  <si>
    <t>078</t>
  </si>
  <si>
    <t>07C</t>
  </si>
  <si>
    <t>085</t>
  </si>
  <si>
    <t>lek</t>
  </si>
  <si>
    <t>citostatik</t>
  </si>
  <si>
    <t>lek sa c liste</t>
  </si>
  <si>
    <t>energenti</t>
  </si>
  <si>
    <t>imlatanti</t>
  </si>
  <si>
    <t xml:space="preserve">sanitetski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</si>
</sst>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K38" sqref="K38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6" t="s">
        <v>3</v>
      </c>
      <c r="B7" s="57"/>
      <c r="C7" s="58"/>
      <c r="D7" s="11" t="s">
        <v>50</v>
      </c>
      <c r="E7" s="10">
        <f>+E15</f>
        <v>1583841.7500000009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48</v>
      </c>
      <c r="E8" s="23">
        <v>1635981.91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>
        <v>6950930.5700000003</v>
      </c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1400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1">
        <v>7</v>
      </c>
      <c r="B14" s="51" t="s">
        <v>26</v>
      </c>
      <c r="C14" s="53"/>
      <c r="D14" s="9"/>
      <c r="E14" s="7">
        <f>+E46</f>
        <v>7004470.7299999995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1583841.7500000009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0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0"/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0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0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0">
        <v>1272112.8400000001</v>
      </c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39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0">
        <f>4334.16+6</f>
        <v>4340.16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0">
        <v>3788667.96</v>
      </c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0">
        <v>472395.39</v>
      </c>
      <c r="F27"/>
    </row>
    <row r="28" spans="1:9" x14ac:dyDescent="0.25">
      <c r="A28" s="2">
        <v>10</v>
      </c>
      <c r="B28" s="49" t="s">
        <v>19</v>
      </c>
      <c r="C28" s="50"/>
      <c r="D28" s="54"/>
      <c r="E28" s="40"/>
      <c r="F28"/>
    </row>
    <row r="29" spans="1:9" x14ac:dyDescent="0.25">
      <c r="A29" s="2">
        <v>11</v>
      </c>
      <c r="B29" s="49" t="s">
        <v>20</v>
      </c>
      <c r="C29" s="50"/>
      <c r="D29" s="50"/>
      <c r="E29" s="39">
        <v>514511</v>
      </c>
      <c r="F29"/>
    </row>
    <row r="30" spans="1:9" x14ac:dyDescent="0.25">
      <c r="A30" s="2">
        <v>12</v>
      </c>
      <c r="B30" s="49" t="s">
        <v>46</v>
      </c>
      <c r="C30" s="50"/>
      <c r="D30" s="50"/>
      <c r="E30" s="39"/>
      <c r="F30" s="22"/>
    </row>
    <row r="31" spans="1:9" x14ac:dyDescent="0.25">
      <c r="A31" s="2">
        <v>13</v>
      </c>
      <c r="B31" s="49" t="s">
        <v>21</v>
      </c>
      <c r="C31" s="50"/>
      <c r="D31" s="50"/>
      <c r="E31" s="39"/>
      <c r="F31"/>
    </row>
    <row r="32" spans="1:9" x14ac:dyDescent="0.25">
      <c r="A32" s="2">
        <v>14</v>
      </c>
      <c r="B32" s="49" t="s">
        <v>22</v>
      </c>
      <c r="C32" s="50"/>
      <c r="D32" s="50"/>
      <c r="E32" s="39">
        <v>214170</v>
      </c>
      <c r="F32"/>
    </row>
    <row r="33" spans="1:7" x14ac:dyDescent="0.25">
      <c r="A33" s="2">
        <v>15</v>
      </c>
      <c r="B33" s="49" t="s">
        <v>23</v>
      </c>
      <c r="C33" s="50"/>
      <c r="D33" s="50"/>
      <c r="E33" s="39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0"/>
      <c r="F34"/>
      <c r="G34"/>
    </row>
    <row r="35" spans="1:7" x14ac:dyDescent="0.25">
      <c r="A35" s="2">
        <v>17</v>
      </c>
      <c r="B35" s="49" t="s">
        <v>44</v>
      </c>
      <c r="C35" s="50"/>
      <c r="D35" s="50"/>
      <c r="E35" s="40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0">
        <v>689073.38</v>
      </c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0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1" t="s">
        <v>41</v>
      </c>
      <c r="C41" s="52"/>
      <c r="D41" s="53"/>
      <c r="E41" s="41"/>
      <c r="F41"/>
    </row>
    <row r="42" spans="1:7" x14ac:dyDescent="0.25">
      <c r="A42" s="2">
        <v>24</v>
      </c>
      <c r="B42" s="49" t="s">
        <v>47</v>
      </c>
      <c r="C42" s="50"/>
      <c r="D42" s="50"/>
      <c r="E42" s="41"/>
      <c r="F42" s="22"/>
    </row>
    <row r="43" spans="1:7" x14ac:dyDescent="0.25">
      <c r="A43" s="2">
        <v>25</v>
      </c>
      <c r="B43" s="49" t="s">
        <v>45</v>
      </c>
      <c r="C43" s="50"/>
      <c r="D43" s="50"/>
      <c r="E43" s="44"/>
      <c r="F43" s="22"/>
    </row>
    <row r="44" spans="1:7" x14ac:dyDescent="0.25">
      <c r="A44" s="2">
        <v>26</v>
      </c>
      <c r="B44" s="55" t="s">
        <v>37</v>
      </c>
      <c r="C44" s="55"/>
      <c r="D44" s="55"/>
      <c r="E44" s="23"/>
      <c r="F44"/>
      <c r="G44"/>
    </row>
    <row r="45" spans="1:7" x14ac:dyDescent="0.25">
      <c r="A45" s="2">
        <v>27</v>
      </c>
      <c r="B45" s="51" t="s">
        <v>51</v>
      </c>
      <c r="C45" s="52"/>
      <c r="D45" s="53"/>
      <c r="E45" s="23">
        <v>49200</v>
      </c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7004470.7299999995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opLeftCell="A10" zoomScale="98" zoomScaleNormal="98" workbookViewId="0">
      <selection activeCell="E88" sqref="E8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.75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5">
        <f>4334.16+6</f>
        <v>4340.16</v>
      </c>
    </row>
    <row r="9" spans="1:5" s="22" customFormat="1" ht="15.75" customHeight="1" x14ac:dyDescent="0.25">
      <c r="A9" s="24"/>
      <c r="B9" s="21" t="s">
        <v>49</v>
      </c>
      <c r="C9" s="26" t="s">
        <v>79</v>
      </c>
      <c r="D9" s="38" t="s">
        <v>52</v>
      </c>
      <c r="E9" s="43">
        <v>11607.07</v>
      </c>
    </row>
    <row r="10" spans="1:5" s="22" customFormat="1" ht="17.25" customHeight="1" x14ac:dyDescent="0.25">
      <c r="A10" s="24"/>
      <c r="B10" s="21"/>
      <c r="C10" s="26"/>
      <c r="D10" s="38" t="s">
        <v>53</v>
      </c>
      <c r="E10" s="43">
        <v>1165780</v>
      </c>
    </row>
    <row r="11" spans="1:5" s="22" customFormat="1" ht="15" customHeight="1" x14ac:dyDescent="0.25">
      <c r="A11" s="24"/>
      <c r="B11" s="21"/>
      <c r="C11" s="26"/>
      <c r="D11" s="38" t="s">
        <v>54</v>
      </c>
      <c r="E11" s="43">
        <v>478313</v>
      </c>
    </row>
    <row r="12" spans="1:5" s="22" customFormat="1" ht="18.75" customHeight="1" x14ac:dyDescent="0.25">
      <c r="A12" s="24"/>
      <c r="B12" s="21"/>
      <c r="C12" s="26"/>
      <c r="D12" s="38" t="s">
        <v>55</v>
      </c>
      <c r="E12" s="43">
        <v>8527.2000000000007</v>
      </c>
    </row>
    <row r="13" spans="1:5" s="22" customFormat="1" ht="15" hidden="1" customHeight="1" x14ac:dyDescent="0.25">
      <c r="A13" s="26"/>
      <c r="B13" s="62"/>
      <c r="C13" s="26"/>
      <c r="D13" s="62" t="s">
        <v>56</v>
      </c>
      <c r="E13" s="63">
        <v>30302.799999999999</v>
      </c>
    </row>
    <row r="14" spans="1:5" s="22" customFormat="1" ht="15" hidden="1" customHeight="1" x14ac:dyDescent="0.25">
      <c r="A14" s="26"/>
      <c r="B14" s="62"/>
      <c r="C14" s="26"/>
      <c r="D14" s="62" t="s">
        <v>56</v>
      </c>
      <c r="E14" s="63">
        <v>60924.6</v>
      </c>
    </row>
    <row r="15" spans="1:5" s="22" customFormat="1" ht="15" hidden="1" customHeight="1" x14ac:dyDescent="0.25">
      <c r="A15" s="26"/>
      <c r="B15" s="62"/>
      <c r="C15" s="26"/>
      <c r="D15" s="62" t="s">
        <v>56</v>
      </c>
      <c r="E15" s="63">
        <v>10761.96</v>
      </c>
    </row>
    <row r="16" spans="1:5" s="22" customFormat="1" ht="15" hidden="1" customHeight="1" x14ac:dyDescent="0.25">
      <c r="A16" s="26"/>
      <c r="B16" s="62"/>
      <c r="C16" s="26"/>
      <c r="D16" s="62" t="s">
        <v>56</v>
      </c>
      <c r="E16" s="63">
        <v>14044.8</v>
      </c>
    </row>
    <row r="17" spans="1:5" s="22" customFormat="1" ht="15" hidden="1" customHeight="1" x14ac:dyDescent="0.25">
      <c r="A17" s="26"/>
      <c r="B17" s="62"/>
      <c r="C17" s="26"/>
      <c r="D17" s="62" t="s">
        <v>56</v>
      </c>
      <c r="E17" s="63">
        <v>78936</v>
      </c>
    </row>
    <row r="18" spans="1:5" s="22" customFormat="1" ht="15" hidden="1" customHeight="1" x14ac:dyDescent="0.25">
      <c r="A18" s="26"/>
      <c r="B18" s="62"/>
      <c r="C18" s="26"/>
      <c r="D18" s="62" t="s">
        <v>56</v>
      </c>
      <c r="E18" s="63">
        <v>40524</v>
      </c>
    </row>
    <row r="19" spans="1:5" s="22" customFormat="1" ht="15" hidden="1" customHeight="1" x14ac:dyDescent="0.25">
      <c r="A19" s="26"/>
      <c r="B19" s="62"/>
      <c r="C19" s="26"/>
      <c r="D19" s="62" t="s">
        <v>56</v>
      </c>
      <c r="E19" s="63">
        <v>27239.3</v>
      </c>
    </row>
    <row r="20" spans="1:5" s="22" customFormat="1" ht="15" hidden="1" customHeight="1" x14ac:dyDescent="0.25">
      <c r="A20" s="26"/>
      <c r="B20" s="62"/>
      <c r="C20" s="26"/>
      <c r="D20" s="62" t="s">
        <v>56</v>
      </c>
      <c r="E20" s="63">
        <v>89368.4</v>
      </c>
    </row>
    <row r="21" spans="1:5" s="22" customFormat="1" ht="15.75" customHeight="1" x14ac:dyDescent="0.25">
      <c r="A21" s="24"/>
      <c r="B21" s="21"/>
      <c r="C21" s="26"/>
      <c r="D21" s="38" t="s">
        <v>56</v>
      </c>
      <c r="E21" s="43">
        <f>SUM(E13:E20)</f>
        <v>352101.86</v>
      </c>
    </row>
    <row r="22" spans="1:5" s="22" customFormat="1" ht="15" hidden="1" customHeight="1" x14ac:dyDescent="0.25">
      <c r="A22" s="26"/>
      <c r="B22" s="62"/>
      <c r="C22" s="26"/>
      <c r="D22" s="62"/>
      <c r="E22" s="63"/>
    </row>
    <row r="23" spans="1:5" s="22" customFormat="1" ht="15" hidden="1" customHeight="1" x14ac:dyDescent="0.25">
      <c r="A23" s="26"/>
      <c r="B23" s="62"/>
      <c r="C23" s="26"/>
      <c r="D23" s="62" t="s">
        <v>57</v>
      </c>
      <c r="E23" s="63">
        <v>9306</v>
      </c>
    </row>
    <row r="24" spans="1:5" s="22" customFormat="1" ht="15" hidden="1" customHeight="1" x14ac:dyDescent="0.25">
      <c r="A24" s="26"/>
      <c r="B24" s="62"/>
      <c r="C24" s="26"/>
      <c r="D24" s="62" t="s">
        <v>57</v>
      </c>
      <c r="E24" s="63">
        <v>31790</v>
      </c>
    </row>
    <row r="25" spans="1:5" s="22" customFormat="1" ht="16.5" customHeight="1" x14ac:dyDescent="0.25">
      <c r="A25" s="24"/>
      <c r="B25" s="21"/>
      <c r="C25" s="26"/>
      <c r="D25" s="38" t="s">
        <v>57</v>
      </c>
      <c r="E25" s="43">
        <f>SUM(E23:E24)</f>
        <v>41096</v>
      </c>
    </row>
    <row r="26" spans="1:5" s="22" customFormat="1" ht="15" hidden="1" customHeight="1" x14ac:dyDescent="0.25">
      <c r="A26" s="26"/>
      <c r="B26" s="62"/>
      <c r="C26" s="26"/>
      <c r="D26" s="62"/>
      <c r="E26" s="63"/>
    </row>
    <row r="27" spans="1:5" s="22" customFormat="1" ht="15" hidden="1" customHeight="1" x14ac:dyDescent="0.25">
      <c r="A27" s="26"/>
      <c r="B27" s="62"/>
      <c r="C27" s="26"/>
      <c r="D27" s="62" t="s">
        <v>58</v>
      </c>
      <c r="E27" s="63">
        <v>74881.73</v>
      </c>
    </row>
    <row r="28" spans="1:5" s="22" customFormat="1" ht="15" hidden="1" customHeight="1" x14ac:dyDescent="0.25">
      <c r="A28" s="26"/>
      <c r="B28" s="62"/>
      <c r="C28" s="26"/>
      <c r="D28" s="62" t="s">
        <v>58</v>
      </c>
      <c r="E28" s="63">
        <v>4268</v>
      </c>
    </row>
    <row r="29" spans="1:5" s="22" customFormat="1" ht="15" hidden="1" customHeight="1" x14ac:dyDescent="0.25">
      <c r="A29" s="26"/>
      <c r="B29" s="62"/>
      <c r="C29" s="26"/>
      <c r="D29" s="62" t="s">
        <v>58</v>
      </c>
      <c r="E29" s="63">
        <v>69201</v>
      </c>
    </row>
    <row r="30" spans="1:5" s="22" customFormat="1" ht="15" hidden="1" customHeight="1" x14ac:dyDescent="0.25">
      <c r="A30" s="26"/>
      <c r="B30" s="62"/>
      <c r="C30" s="26"/>
      <c r="D30" s="62" t="s">
        <v>58</v>
      </c>
      <c r="E30" s="63">
        <v>231611.01</v>
      </c>
    </row>
    <row r="31" spans="1:5" s="22" customFormat="1" ht="15" hidden="1" customHeight="1" x14ac:dyDescent="0.25">
      <c r="A31" s="26"/>
      <c r="B31" s="62"/>
      <c r="C31" s="26"/>
      <c r="D31" s="62" t="s">
        <v>58</v>
      </c>
      <c r="E31" s="63">
        <v>42627.199999999997</v>
      </c>
    </row>
    <row r="32" spans="1:5" hidden="1" x14ac:dyDescent="0.25">
      <c r="B32" s="62"/>
      <c r="D32" s="62" t="s">
        <v>58</v>
      </c>
      <c r="E32" s="63">
        <v>9963.7999999999993</v>
      </c>
    </row>
    <row r="33" spans="1:5" hidden="1" x14ac:dyDescent="0.25">
      <c r="B33" s="62"/>
      <c r="D33" s="62" t="s">
        <v>58</v>
      </c>
      <c r="E33" s="63">
        <v>46660.24</v>
      </c>
    </row>
    <row r="34" spans="1:5" s="22" customFormat="1" ht="15.75" customHeight="1" x14ac:dyDescent="0.25">
      <c r="A34" s="24"/>
      <c r="B34" s="21"/>
      <c r="C34" s="26"/>
      <c r="D34" s="38" t="s">
        <v>58</v>
      </c>
      <c r="E34" s="43">
        <f>SUM(E27:E33)</f>
        <v>479212.98</v>
      </c>
    </row>
    <row r="35" spans="1:5" s="22" customFormat="1" ht="18" customHeight="1" x14ac:dyDescent="0.25">
      <c r="A35" s="24"/>
      <c r="B35" s="21"/>
      <c r="C35" s="26"/>
      <c r="D35" s="38" t="s">
        <v>59</v>
      </c>
      <c r="E35" s="43">
        <v>151800</v>
      </c>
    </row>
    <row r="36" spans="1:5" hidden="1" x14ac:dyDescent="0.25">
      <c r="B36" s="62"/>
      <c r="D36" s="62"/>
      <c r="E36" s="63"/>
    </row>
    <row r="37" spans="1:5" hidden="1" x14ac:dyDescent="0.25">
      <c r="B37" s="62"/>
      <c r="D37" s="62"/>
      <c r="E37" s="63"/>
    </row>
    <row r="38" spans="1:5" hidden="1" x14ac:dyDescent="0.25">
      <c r="B38" s="62"/>
      <c r="D38" s="62" t="s">
        <v>60</v>
      </c>
      <c r="E38" s="63">
        <v>21205.09</v>
      </c>
    </row>
    <row r="39" spans="1:5" hidden="1" x14ac:dyDescent="0.25">
      <c r="B39" s="62"/>
      <c r="D39" s="62" t="s">
        <v>60</v>
      </c>
      <c r="E39" s="63">
        <v>17765</v>
      </c>
    </row>
    <row r="40" spans="1:5" s="22" customFormat="1" ht="15.75" customHeight="1" x14ac:dyDescent="0.25">
      <c r="A40" s="24"/>
      <c r="B40" s="21"/>
      <c r="C40" s="26"/>
      <c r="D40" s="38" t="s">
        <v>60</v>
      </c>
      <c r="E40" s="43">
        <f>SUM(E38:E39)</f>
        <v>38970.089999999997</v>
      </c>
    </row>
    <row r="41" spans="1:5" hidden="1" x14ac:dyDescent="0.25">
      <c r="B41" s="62"/>
      <c r="D41" s="62"/>
      <c r="E41" s="63"/>
    </row>
    <row r="42" spans="1:5" hidden="1" x14ac:dyDescent="0.25">
      <c r="B42" s="62"/>
      <c r="D42" s="62" t="s">
        <v>61</v>
      </c>
      <c r="E42" s="63">
        <v>5775</v>
      </c>
    </row>
    <row r="43" spans="1:5" hidden="1" x14ac:dyDescent="0.25">
      <c r="B43" s="62"/>
      <c r="D43" s="62" t="s">
        <v>61</v>
      </c>
      <c r="E43" s="63">
        <v>48632.76</v>
      </c>
    </row>
    <row r="44" spans="1:5" hidden="1" x14ac:dyDescent="0.25">
      <c r="B44" s="62"/>
      <c r="D44" s="62" t="s">
        <v>61</v>
      </c>
      <c r="E44" s="63">
        <v>1006852</v>
      </c>
    </row>
    <row r="45" spans="1:5" s="22" customFormat="1" ht="19.5" customHeight="1" x14ac:dyDescent="0.25">
      <c r="A45" s="24"/>
      <c r="B45" s="21"/>
      <c r="C45" s="26"/>
      <c r="D45" s="38" t="s">
        <v>61</v>
      </c>
      <c r="E45" s="43">
        <f>SUM(E42:E44)</f>
        <v>1061259.76</v>
      </c>
    </row>
    <row r="46" spans="1:5" s="22" customFormat="1" ht="19.5" customHeight="1" x14ac:dyDescent="0.25">
      <c r="A46" s="24"/>
      <c r="B46" s="21"/>
      <c r="C46" s="26"/>
      <c r="D46" s="38"/>
      <c r="E46" s="45">
        <f>+E9+E10+E11+E12+E21+E25+E34+E35+E40+E45</f>
        <v>3788667.96</v>
      </c>
    </row>
    <row r="47" spans="1:5" s="22" customFormat="1" ht="19.5" customHeight="1" x14ac:dyDescent="0.25">
      <c r="A47" s="24"/>
      <c r="B47" s="21" t="s">
        <v>74</v>
      </c>
      <c r="C47" s="26" t="s">
        <v>80</v>
      </c>
      <c r="D47" s="38" t="s">
        <v>56</v>
      </c>
      <c r="E47" s="43">
        <v>220503.09</v>
      </c>
    </row>
    <row r="48" spans="1:5" hidden="1" x14ac:dyDescent="0.25">
      <c r="B48" s="62"/>
      <c r="D48" s="62"/>
      <c r="E48" s="63"/>
    </row>
    <row r="49" spans="1:5" hidden="1" x14ac:dyDescent="0.25">
      <c r="B49" s="62" t="s">
        <v>74</v>
      </c>
      <c r="D49" s="62" t="s">
        <v>58</v>
      </c>
      <c r="E49" s="63">
        <v>194983.8</v>
      </c>
    </row>
    <row r="50" spans="1:5" hidden="1" x14ac:dyDescent="0.25">
      <c r="B50" s="62" t="s">
        <v>74</v>
      </c>
      <c r="D50" s="62" t="s">
        <v>58</v>
      </c>
      <c r="E50" s="63">
        <v>56908.5</v>
      </c>
    </row>
    <row r="51" spans="1:5" s="22" customFormat="1" ht="19.5" customHeight="1" x14ac:dyDescent="0.25">
      <c r="A51" s="24"/>
      <c r="B51" s="21"/>
      <c r="C51" s="26"/>
      <c r="D51" s="38" t="s">
        <v>58</v>
      </c>
      <c r="E51" s="43">
        <f>SUM(E49:E50)</f>
        <v>251892.3</v>
      </c>
    </row>
    <row r="52" spans="1:5" s="22" customFormat="1" ht="19.5" customHeight="1" x14ac:dyDescent="0.25">
      <c r="A52" s="24"/>
      <c r="B52" s="21"/>
      <c r="C52" s="26"/>
      <c r="D52" s="38"/>
      <c r="E52" s="45">
        <f>+E47+E51</f>
        <v>472395.39</v>
      </c>
    </row>
    <row r="53" spans="1:5" s="22" customFormat="1" ht="19.5" customHeight="1" x14ac:dyDescent="0.25">
      <c r="A53" s="24"/>
      <c r="B53" s="21" t="s">
        <v>75</v>
      </c>
      <c r="C53" s="26" t="s">
        <v>81</v>
      </c>
      <c r="D53" s="38" t="s">
        <v>56</v>
      </c>
      <c r="E53" s="43">
        <v>111034.31</v>
      </c>
    </row>
    <row r="54" spans="1:5" hidden="1" x14ac:dyDescent="0.25">
      <c r="B54" s="62"/>
      <c r="D54" s="62"/>
      <c r="E54" s="63"/>
    </row>
    <row r="55" spans="1:5" hidden="1" x14ac:dyDescent="0.25">
      <c r="B55" s="62" t="s">
        <v>75</v>
      </c>
      <c r="D55" s="62" t="s">
        <v>60</v>
      </c>
      <c r="E55" s="63">
        <v>60263.83</v>
      </c>
    </row>
    <row r="56" spans="1:5" hidden="1" x14ac:dyDescent="0.25">
      <c r="B56" s="62" t="s">
        <v>75</v>
      </c>
      <c r="D56" s="62" t="s">
        <v>60</v>
      </c>
      <c r="E56" s="63">
        <v>517775.24</v>
      </c>
    </row>
    <row r="57" spans="1:5" s="22" customFormat="1" ht="19.5" customHeight="1" x14ac:dyDescent="0.25">
      <c r="A57" s="24"/>
      <c r="B57" s="21"/>
      <c r="C57" s="26"/>
      <c r="D57" s="38" t="s">
        <v>60</v>
      </c>
      <c r="E57" s="43">
        <f>SUM(E55:E56)</f>
        <v>578039.06999999995</v>
      </c>
    </row>
    <row r="58" spans="1:5" hidden="1" x14ac:dyDescent="0.25">
      <c r="B58" s="62"/>
      <c r="D58" s="62"/>
      <c r="E58" s="63"/>
    </row>
    <row r="59" spans="1:5" hidden="1" x14ac:dyDescent="0.25">
      <c r="B59" s="62" t="s">
        <v>76</v>
      </c>
      <c r="D59" s="62" t="s">
        <v>62</v>
      </c>
      <c r="E59" s="63">
        <v>71390</v>
      </c>
    </row>
    <row r="60" spans="1:5" hidden="1" x14ac:dyDescent="0.25">
      <c r="B60" s="62" t="s">
        <v>76</v>
      </c>
      <c r="D60" s="62" t="s">
        <v>62</v>
      </c>
      <c r="E60" s="63">
        <v>142780</v>
      </c>
    </row>
    <row r="61" spans="1:5" s="22" customFormat="1" x14ac:dyDescent="0.25">
      <c r="B61" s="62"/>
      <c r="C61" s="28"/>
      <c r="D61" s="62"/>
      <c r="E61" s="45">
        <f>+E53+E57</f>
        <v>689073.37999999989</v>
      </c>
    </row>
    <row r="62" spans="1:5" s="22" customFormat="1" ht="19.5" customHeight="1" x14ac:dyDescent="0.25">
      <c r="A62" s="24"/>
      <c r="B62" s="21"/>
      <c r="C62" s="26" t="s">
        <v>83</v>
      </c>
      <c r="D62" s="38" t="s">
        <v>62</v>
      </c>
      <c r="E62" s="45">
        <f>SUM(E59:E60)</f>
        <v>214170</v>
      </c>
    </row>
    <row r="63" spans="1:5" s="22" customFormat="1" ht="19.5" customHeight="1" x14ac:dyDescent="0.25">
      <c r="A63" s="24"/>
      <c r="B63" s="21" t="s">
        <v>77</v>
      </c>
      <c r="C63" s="26" t="s">
        <v>82</v>
      </c>
      <c r="D63" s="38" t="s">
        <v>63</v>
      </c>
      <c r="E63" s="43">
        <v>1218743.71</v>
      </c>
    </row>
    <row r="64" spans="1:5" hidden="1" x14ac:dyDescent="0.25">
      <c r="B64" s="62"/>
      <c r="D64" s="62"/>
      <c r="E64" s="63"/>
    </row>
    <row r="65" spans="1:5" hidden="1" x14ac:dyDescent="0.25">
      <c r="B65" s="62" t="s">
        <v>77</v>
      </c>
      <c r="D65" s="62" t="s">
        <v>64</v>
      </c>
      <c r="E65" s="63">
        <v>49081.52</v>
      </c>
    </row>
    <row r="66" spans="1:5" hidden="1" x14ac:dyDescent="0.25">
      <c r="B66" s="62" t="s">
        <v>77</v>
      </c>
      <c r="D66" s="62" t="s">
        <v>64</v>
      </c>
      <c r="E66" s="63">
        <v>4287.6099999999997</v>
      </c>
    </row>
    <row r="67" spans="1:5" s="22" customFormat="1" ht="19.5" customHeight="1" x14ac:dyDescent="0.25">
      <c r="A67" s="24"/>
      <c r="B67" s="21"/>
      <c r="C67" s="26"/>
      <c r="D67" s="38" t="s">
        <v>64</v>
      </c>
      <c r="E67" s="43">
        <f>SUM(E65:E66)</f>
        <v>53369.13</v>
      </c>
    </row>
    <row r="68" spans="1:5" s="22" customFormat="1" ht="19.5" customHeight="1" x14ac:dyDescent="0.25">
      <c r="A68" s="24"/>
      <c r="B68" s="21"/>
      <c r="C68" s="26"/>
      <c r="D68" s="38"/>
      <c r="E68" s="45">
        <f>+E63+E67</f>
        <v>1272112.8399999999</v>
      </c>
    </row>
    <row r="69" spans="1:5" s="22" customFormat="1" ht="19.5" customHeight="1" x14ac:dyDescent="0.25">
      <c r="A69" s="24"/>
      <c r="B69" s="21" t="s">
        <v>78</v>
      </c>
      <c r="C69" s="26" t="s">
        <v>84</v>
      </c>
      <c r="D69" s="38" t="s">
        <v>65</v>
      </c>
      <c r="E69" s="43">
        <v>10982.4</v>
      </c>
    </row>
    <row r="70" spans="1:5" s="22" customFormat="1" ht="19.5" customHeight="1" x14ac:dyDescent="0.25">
      <c r="A70" s="24"/>
      <c r="B70" s="21"/>
      <c r="C70" s="26"/>
      <c r="D70" s="38" t="s">
        <v>66</v>
      </c>
      <c r="E70" s="43">
        <v>4320</v>
      </c>
    </row>
    <row r="71" spans="1:5" s="22" customFormat="1" ht="19.5" hidden="1" customHeight="1" x14ac:dyDescent="0.25">
      <c r="A71" s="24"/>
      <c r="B71" s="21" t="s">
        <v>78</v>
      </c>
      <c r="C71" s="26"/>
      <c r="D71" s="38" t="s">
        <v>67</v>
      </c>
      <c r="E71" s="43">
        <v>28452</v>
      </c>
    </row>
    <row r="72" spans="1:5" s="22" customFormat="1" ht="19.5" hidden="1" customHeight="1" x14ac:dyDescent="0.25">
      <c r="A72" s="24"/>
      <c r="B72" s="21" t="s">
        <v>78</v>
      </c>
      <c r="C72" s="26"/>
      <c r="D72" s="38" t="s">
        <v>67</v>
      </c>
      <c r="E72" s="43">
        <v>17256</v>
      </c>
    </row>
    <row r="73" spans="1:5" s="22" customFormat="1" ht="19.5" hidden="1" customHeight="1" x14ac:dyDescent="0.25">
      <c r="A73" s="24"/>
      <c r="B73" s="21" t="s">
        <v>78</v>
      </c>
      <c r="C73" s="26"/>
      <c r="D73" s="38" t="s">
        <v>67</v>
      </c>
      <c r="E73" s="43">
        <v>2304</v>
      </c>
    </row>
    <row r="74" spans="1:5" s="22" customFormat="1" ht="19.5" customHeight="1" x14ac:dyDescent="0.25">
      <c r="A74" s="24"/>
      <c r="B74" s="21"/>
      <c r="C74" s="26"/>
      <c r="D74" s="38" t="s">
        <v>67</v>
      </c>
      <c r="E74" s="43">
        <f>SUM(E71:E73)</f>
        <v>48012</v>
      </c>
    </row>
    <row r="75" spans="1:5" s="22" customFormat="1" ht="19.5" hidden="1" customHeight="1" x14ac:dyDescent="0.25">
      <c r="A75" s="24"/>
      <c r="B75" s="21" t="s">
        <v>78</v>
      </c>
      <c r="C75" s="26"/>
      <c r="D75" s="38" t="s">
        <v>68</v>
      </c>
      <c r="E75" s="43">
        <v>343.2</v>
      </c>
    </row>
    <row r="76" spans="1:5" s="22" customFormat="1" ht="19.5" hidden="1" customHeight="1" x14ac:dyDescent="0.25">
      <c r="A76" s="24"/>
      <c r="B76" s="21" t="s">
        <v>78</v>
      </c>
      <c r="C76" s="26"/>
      <c r="D76" s="38" t="s">
        <v>68</v>
      </c>
      <c r="E76" s="43">
        <v>5688</v>
      </c>
    </row>
    <row r="77" spans="1:5" s="22" customFormat="1" ht="19.5" hidden="1" customHeight="1" x14ac:dyDescent="0.25">
      <c r="A77" s="24"/>
      <c r="B77" s="21" t="s">
        <v>78</v>
      </c>
      <c r="C77" s="26"/>
      <c r="D77" s="38" t="s">
        <v>68</v>
      </c>
      <c r="E77" s="43">
        <v>10680</v>
      </c>
    </row>
    <row r="78" spans="1:5" s="22" customFormat="1" ht="19.5" customHeight="1" x14ac:dyDescent="0.25">
      <c r="A78" s="24"/>
      <c r="B78" s="21"/>
      <c r="C78" s="26"/>
      <c r="D78" s="38" t="s">
        <v>68</v>
      </c>
      <c r="E78" s="43">
        <f>SUM(E75:E77)</f>
        <v>16711.2</v>
      </c>
    </row>
    <row r="79" spans="1:5" s="22" customFormat="1" ht="19.5" customHeight="1" x14ac:dyDescent="0.25">
      <c r="A79" s="24"/>
      <c r="B79" s="21"/>
      <c r="C79" s="26"/>
      <c r="D79" s="38" t="s">
        <v>69</v>
      </c>
      <c r="E79" s="43">
        <v>41760</v>
      </c>
    </row>
    <row r="80" spans="1:5" s="22" customFormat="1" ht="19.5" customHeight="1" x14ac:dyDescent="0.25">
      <c r="A80" s="24"/>
      <c r="B80" s="21"/>
      <c r="C80" s="26"/>
      <c r="D80" s="38" t="s">
        <v>70</v>
      </c>
      <c r="E80" s="43">
        <v>102300</v>
      </c>
    </row>
    <row r="81" spans="1:5" s="22" customFormat="1" ht="19.5" customHeight="1" x14ac:dyDescent="0.25">
      <c r="A81" s="24"/>
      <c r="B81" s="21"/>
      <c r="C81" s="26"/>
      <c r="D81" s="38" t="s">
        <v>71</v>
      </c>
      <c r="E81" s="43">
        <v>1760</v>
      </c>
    </row>
    <row r="82" spans="1:5" s="22" customFormat="1" ht="19.5" customHeight="1" x14ac:dyDescent="0.25">
      <c r="A82" s="24"/>
      <c r="B82" s="21"/>
      <c r="C82" s="26"/>
      <c r="D82" s="38" t="s">
        <v>58</v>
      </c>
      <c r="E82" s="43">
        <v>20199.599999999999</v>
      </c>
    </row>
    <row r="83" spans="1:5" s="22" customFormat="1" ht="19.5" customHeight="1" x14ac:dyDescent="0.25">
      <c r="A83" s="24"/>
      <c r="B83" s="21"/>
      <c r="C83" s="26"/>
      <c r="D83" s="38" t="s">
        <v>72</v>
      </c>
      <c r="E83" s="43">
        <v>16560</v>
      </c>
    </row>
    <row r="84" spans="1:5" s="22" customFormat="1" ht="19.5" customHeight="1" x14ac:dyDescent="0.25">
      <c r="A84" s="24"/>
      <c r="B84" s="21"/>
      <c r="C84" s="26"/>
      <c r="D84" s="38" t="s">
        <v>61</v>
      </c>
      <c r="E84" s="43">
        <v>180178.8</v>
      </c>
    </row>
    <row r="85" spans="1:5" s="22" customFormat="1" ht="19.5" customHeight="1" x14ac:dyDescent="0.25">
      <c r="A85" s="24"/>
      <c r="B85" s="21"/>
      <c r="C85" s="26"/>
      <c r="D85" s="38" t="s">
        <v>73</v>
      </c>
      <c r="E85" s="43">
        <v>71727</v>
      </c>
    </row>
    <row r="86" spans="1:5" s="22" customFormat="1" ht="19.5" customHeight="1" x14ac:dyDescent="0.25">
      <c r="A86" s="24"/>
      <c r="B86" s="21"/>
      <c r="C86" s="26"/>
      <c r="D86" s="38"/>
      <c r="E86" s="45">
        <f>+E69+E70+E74+E78+E79+E80+E81+E82+E83+E84+E85</f>
        <v>514511</v>
      </c>
    </row>
    <row r="87" spans="1:5" ht="18.75" x14ac:dyDescent="0.3">
      <c r="E87" s="64">
        <f>E8+E46+E52+E61+E62+E68+E86</f>
        <v>6955270.7299999995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2025-08-08T08:47:56Z</dcterms:modified>
</cp:coreProperties>
</file>